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24226"/>
  <xr:revisionPtr revIDLastSave="0" documentId="13_ncr:1_{9667A871-6DA5-44BD-8141-F8AEC0CB60D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01 対象者数" sheetId="1" r:id="rId1"/>
    <sheet name="02　受診者数" sheetId="2" r:id="rId2"/>
    <sheet name="03　子宮頸がんプロセス指標" sheetId="3" r:id="rId3"/>
    <sheet name="04_プロセス指標（集計表）" sheetId="4" r:id="rId4"/>
    <sheet name="05_プロセス指標（集計表69歳以下）" sheetId="5" r:id="rId5"/>
    <sheet name="06_プロセス指標（集計表20-39歳）" sheetId="6" r:id="rId6"/>
    <sheet name="07_プロセス指標（集計表40-69歳）" sheetId="7" r:id="rId7"/>
    <sheet name="08_プロセス指標（集計表40-全年齢）" sheetId="8" r:id="rId8"/>
  </sheets>
  <definedNames>
    <definedName name="_xlnm.Print_Area" localSheetId="0">'01 対象者数'!$A$1:$P$34</definedName>
    <definedName name="_xlnm.Print_Area" localSheetId="1">'02　受診者数'!$A$1:$Y$99</definedName>
    <definedName name="_xlnm.Print_Area" localSheetId="2">'03　子宮頸がんプロセス指標'!$A$1:$BQ$104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" l="1"/>
  <c r="S5" i="4" l="1"/>
  <c r="S6" i="4" s="1"/>
  <c r="T5" i="4"/>
  <c r="T6" i="4" s="1"/>
  <c r="T4" i="4"/>
  <c r="S4" i="4"/>
  <c r="R4" i="8" l="1"/>
  <c r="P5" i="8"/>
  <c r="C13" i="8"/>
  <c r="C12" i="8"/>
  <c r="C11" i="8"/>
  <c r="C6" i="8"/>
  <c r="C5" i="8"/>
  <c r="C4" i="8"/>
  <c r="F1" i="8"/>
  <c r="F11" i="7"/>
  <c r="G12" i="6"/>
  <c r="Y4" i="6"/>
  <c r="P5" i="6"/>
  <c r="N4" i="6"/>
  <c r="G12" i="5"/>
  <c r="G11" i="5"/>
  <c r="F12" i="5"/>
  <c r="Y5" i="5"/>
  <c r="N4" i="5"/>
  <c r="J5" i="5"/>
  <c r="J4" i="5"/>
  <c r="E5" i="5"/>
  <c r="C13" i="7"/>
  <c r="C12" i="7"/>
  <c r="C11" i="7"/>
  <c r="C6" i="7"/>
  <c r="C5" i="7"/>
  <c r="C4" i="7"/>
  <c r="F1" i="7"/>
  <c r="C4" i="6"/>
  <c r="C13" i="6"/>
  <c r="C12" i="6"/>
  <c r="C11" i="6"/>
  <c r="C6" i="6"/>
  <c r="C5" i="6"/>
  <c r="F1" i="6"/>
  <c r="AT106" i="3"/>
  <c r="BP105" i="3"/>
  <c r="BP108" i="3"/>
  <c r="BO108" i="3"/>
  <c r="BN108" i="3"/>
  <c r="BM108" i="3"/>
  <c r="BL108" i="3"/>
  <c r="BK108" i="3"/>
  <c r="N5" i="8" s="1"/>
  <c r="BJ108" i="3"/>
  <c r="BI108" i="3"/>
  <c r="BH108" i="3"/>
  <c r="BG108" i="3"/>
  <c r="BF108" i="3"/>
  <c r="BE108" i="3"/>
  <c r="T5" i="8" s="1"/>
  <c r="BD108" i="3"/>
  <c r="S5" i="8" s="1"/>
  <c r="BC108" i="3"/>
  <c r="Y5" i="8" s="1"/>
  <c r="BB108" i="3"/>
  <c r="R5" i="8" s="1"/>
  <c r="BA108" i="3"/>
  <c r="AZ108" i="3"/>
  <c r="J5" i="8" s="1"/>
  <c r="J6" i="8" s="1"/>
  <c r="AY108" i="3"/>
  <c r="AX108" i="3"/>
  <c r="AW108" i="3"/>
  <c r="AV108" i="3"/>
  <c r="AU108" i="3"/>
  <c r="AT108" i="3"/>
  <c r="AS108" i="3"/>
  <c r="AR108" i="3"/>
  <c r="F5" i="8" s="1"/>
  <c r="AP108" i="3"/>
  <c r="G12" i="8" s="1"/>
  <c r="AO108" i="3"/>
  <c r="G5" i="8" s="1"/>
  <c r="G6" i="8" s="1"/>
  <c r="BP107" i="3"/>
  <c r="BO107" i="3"/>
  <c r="BN107" i="3"/>
  <c r="BM107" i="3"/>
  <c r="BL107" i="3"/>
  <c r="P5" i="7" s="1"/>
  <c r="P6" i="7" s="1"/>
  <c r="BK107" i="3"/>
  <c r="N5" i="7" s="1"/>
  <c r="BJ107" i="3"/>
  <c r="BI107" i="3"/>
  <c r="BH107" i="3"/>
  <c r="BG107" i="3"/>
  <c r="BF107" i="3"/>
  <c r="BE107" i="3"/>
  <c r="T5" i="7" s="1"/>
  <c r="BD107" i="3"/>
  <c r="S5" i="7" s="1"/>
  <c r="BC107" i="3"/>
  <c r="Y5" i="7" s="1"/>
  <c r="BB107" i="3"/>
  <c r="R5" i="7" s="1"/>
  <c r="BA107" i="3"/>
  <c r="AZ107" i="3"/>
  <c r="J5" i="7" s="1"/>
  <c r="AY107" i="3"/>
  <c r="AX107" i="3"/>
  <c r="AW107" i="3"/>
  <c r="AV107" i="3"/>
  <c r="AU107" i="3"/>
  <c r="AT107" i="3"/>
  <c r="AS107" i="3"/>
  <c r="AR107" i="3"/>
  <c r="F5" i="7" s="1"/>
  <c r="AP107" i="3"/>
  <c r="E5" i="7" s="1"/>
  <c r="AO107" i="3"/>
  <c r="G5" i="7" s="1"/>
  <c r="BP106" i="3"/>
  <c r="BO106" i="3"/>
  <c r="BN106" i="3"/>
  <c r="BM106" i="3"/>
  <c r="BL106" i="3"/>
  <c r="BK106" i="3"/>
  <c r="N5" i="6" s="1"/>
  <c r="BJ106" i="3"/>
  <c r="BI106" i="3"/>
  <c r="BH106" i="3"/>
  <c r="BG106" i="3"/>
  <c r="BF106" i="3"/>
  <c r="BE106" i="3"/>
  <c r="T5" i="6" s="1"/>
  <c r="BD106" i="3"/>
  <c r="S5" i="6" s="1"/>
  <c r="BC106" i="3"/>
  <c r="Y5" i="6" s="1"/>
  <c r="BB106" i="3"/>
  <c r="R5" i="6" s="1"/>
  <c r="BA106" i="3"/>
  <c r="AZ106" i="3"/>
  <c r="J5" i="6" s="1"/>
  <c r="AY106" i="3"/>
  <c r="AX106" i="3"/>
  <c r="AW106" i="3"/>
  <c r="AV106" i="3"/>
  <c r="AU106" i="3"/>
  <c r="AS106" i="3"/>
  <c r="AR106" i="3"/>
  <c r="F5" i="6" s="1"/>
  <c r="AP106" i="3"/>
  <c r="E5" i="6" s="1"/>
  <c r="H5" i="6" s="1"/>
  <c r="AO106" i="3"/>
  <c r="G5" i="6" s="1"/>
  <c r="BO105" i="3"/>
  <c r="BN105" i="3"/>
  <c r="BM105" i="3"/>
  <c r="BL105" i="3"/>
  <c r="P5" i="5" s="1"/>
  <c r="BK105" i="3"/>
  <c r="N5" i="5" s="1"/>
  <c r="BJ105" i="3"/>
  <c r="BI105" i="3"/>
  <c r="BH105" i="3"/>
  <c r="BG105" i="3"/>
  <c r="BF105" i="3"/>
  <c r="BE105" i="3"/>
  <c r="T5" i="5" s="1"/>
  <c r="BD105" i="3"/>
  <c r="S5" i="5" s="1"/>
  <c r="BC105" i="3"/>
  <c r="BB105" i="3"/>
  <c r="R5" i="5" s="1"/>
  <c r="BA105" i="3"/>
  <c r="AZ105" i="3"/>
  <c r="AY105" i="3"/>
  <c r="AX105" i="3"/>
  <c r="AW105" i="3"/>
  <c r="AV105" i="3"/>
  <c r="AU105" i="3"/>
  <c r="AT105" i="3"/>
  <c r="AS105" i="3"/>
  <c r="AR105" i="3"/>
  <c r="F5" i="5" s="1"/>
  <c r="AP105" i="3"/>
  <c r="AO105" i="3"/>
  <c r="G5" i="5" s="1"/>
  <c r="AG108" i="3"/>
  <c r="AG105" i="3"/>
  <c r="K105" i="3"/>
  <c r="L105" i="3"/>
  <c r="M105" i="3"/>
  <c r="N105" i="3"/>
  <c r="O105" i="3"/>
  <c r="P105" i="3"/>
  <c r="Q105" i="3"/>
  <c r="R105" i="3"/>
  <c r="S105" i="3"/>
  <c r="R4" i="5" s="1"/>
  <c r="T105" i="3"/>
  <c r="Y4" i="5" s="1"/>
  <c r="U105" i="3"/>
  <c r="S4" i="5" s="1"/>
  <c r="S6" i="5" s="1"/>
  <c r="V105" i="3"/>
  <c r="T4" i="5" s="1"/>
  <c r="T6" i="5" s="1"/>
  <c r="W105" i="3"/>
  <c r="X105" i="3"/>
  <c r="Y105" i="3"/>
  <c r="Z105" i="3"/>
  <c r="AA105" i="3"/>
  <c r="AB105" i="3"/>
  <c r="AC105" i="3"/>
  <c r="P4" i="5" s="1"/>
  <c r="AD105" i="3"/>
  <c r="AE105" i="3"/>
  <c r="AF105" i="3"/>
  <c r="K106" i="3"/>
  <c r="L106" i="3"/>
  <c r="M106" i="3"/>
  <c r="N106" i="3"/>
  <c r="O106" i="3"/>
  <c r="P106" i="3"/>
  <c r="Q106" i="3"/>
  <c r="J4" i="6" s="1"/>
  <c r="R106" i="3"/>
  <c r="S106" i="3"/>
  <c r="R4" i="6" s="1"/>
  <c r="T106" i="3"/>
  <c r="U106" i="3"/>
  <c r="S4" i="6" s="1"/>
  <c r="V106" i="3"/>
  <c r="T4" i="6" s="1"/>
  <c r="T6" i="6" s="1"/>
  <c r="W106" i="3"/>
  <c r="X106" i="3"/>
  <c r="Y106" i="3"/>
  <c r="Z106" i="3"/>
  <c r="AA106" i="3"/>
  <c r="AB106" i="3"/>
  <c r="AC106" i="3"/>
  <c r="P4" i="6" s="1"/>
  <c r="AD106" i="3"/>
  <c r="AE106" i="3"/>
  <c r="AF106" i="3"/>
  <c r="AG106" i="3"/>
  <c r="K107" i="3"/>
  <c r="L107" i="3"/>
  <c r="M107" i="3"/>
  <c r="N107" i="3"/>
  <c r="O107" i="3"/>
  <c r="P107" i="3"/>
  <c r="Q107" i="3"/>
  <c r="J4" i="7" s="1"/>
  <c r="R107" i="3"/>
  <c r="S107" i="3"/>
  <c r="R4" i="7" s="1"/>
  <c r="T107" i="3"/>
  <c r="Y4" i="7" s="1"/>
  <c r="U107" i="3"/>
  <c r="S4" i="7" s="1"/>
  <c r="S6" i="7" s="1"/>
  <c r="V107" i="3"/>
  <c r="T4" i="7" s="1"/>
  <c r="W107" i="3"/>
  <c r="X107" i="3"/>
  <c r="Y107" i="3"/>
  <c r="Z107" i="3"/>
  <c r="AA107" i="3"/>
  <c r="AB107" i="3"/>
  <c r="N4" i="7" s="1"/>
  <c r="AC107" i="3"/>
  <c r="P4" i="7" s="1"/>
  <c r="AD107" i="3"/>
  <c r="AE107" i="3"/>
  <c r="AF107" i="3"/>
  <c r="AG107" i="3"/>
  <c r="K108" i="3"/>
  <c r="L108" i="3"/>
  <c r="M108" i="3"/>
  <c r="N108" i="3"/>
  <c r="O108" i="3"/>
  <c r="P108" i="3"/>
  <c r="Q108" i="3"/>
  <c r="J4" i="8" s="1"/>
  <c r="R108" i="3"/>
  <c r="S108" i="3"/>
  <c r="T108" i="3"/>
  <c r="Y4" i="8" s="1"/>
  <c r="Z4" i="8" s="1"/>
  <c r="U108" i="3"/>
  <c r="S4" i="8" s="1"/>
  <c r="V108" i="3"/>
  <c r="T4" i="8" s="1"/>
  <c r="W108" i="3"/>
  <c r="X108" i="3"/>
  <c r="Y108" i="3"/>
  <c r="Z108" i="3"/>
  <c r="AA108" i="3"/>
  <c r="AB108" i="3"/>
  <c r="N4" i="8" s="1"/>
  <c r="O4" i="8" s="1"/>
  <c r="AC108" i="3"/>
  <c r="P4" i="8" s="1"/>
  <c r="Q4" i="8" s="1"/>
  <c r="AD108" i="3"/>
  <c r="AE108" i="3"/>
  <c r="AF108" i="3"/>
  <c r="J108" i="3"/>
  <c r="J107" i="3"/>
  <c r="J106" i="3"/>
  <c r="J105" i="3"/>
  <c r="I108" i="3"/>
  <c r="F4" i="8" s="1"/>
  <c r="I107" i="3"/>
  <c r="F4" i="7" s="1"/>
  <c r="I106" i="3"/>
  <c r="F4" i="6" s="1"/>
  <c r="I105" i="3"/>
  <c r="F4" i="5" s="1"/>
  <c r="G108" i="3"/>
  <c r="G11" i="8" s="1"/>
  <c r="G13" i="8" s="1"/>
  <c r="G105" i="3"/>
  <c r="E4" i="5" s="1"/>
  <c r="G107" i="3"/>
  <c r="E4" i="7" s="1"/>
  <c r="H4" i="7" s="1"/>
  <c r="G106" i="3"/>
  <c r="G11" i="6" s="1"/>
  <c r="F106" i="3"/>
  <c r="G4" i="6" s="1"/>
  <c r="T103" i="2"/>
  <c r="S103" i="2"/>
  <c r="F108" i="3" s="1"/>
  <c r="G4" i="8" s="1"/>
  <c r="S102" i="2"/>
  <c r="F107" i="3" s="1"/>
  <c r="G4" i="7" s="1"/>
  <c r="S101" i="2"/>
  <c r="S100" i="2"/>
  <c r="F105" i="3" s="1"/>
  <c r="G4" i="5" s="1"/>
  <c r="T102" i="2"/>
  <c r="T101" i="2"/>
  <c r="T100" i="2"/>
  <c r="K103" i="2"/>
  <c r="F12" i="8" s="1"/>
  <c r="J103" i="2"/>
  <c r="F11" i="8" s="1"/>
  <c r="F13" i="8" s="1"/>
  <c r="J100" i="2"/>
  <c r="F11" i="5" s="1"/>
  <c r="H103" i="2"/>
  <c r="E11" i="8" s="1"/>
  <c r="I103" i="2"/>
  <c r="E12" i="8" s="1"/>
  <c r="H12" i="8" s="1"/>
  <c r="K102" i="2"/>
  <c r="F12" i="7" s="1"/>
  <c r="J102" i="2"/>
  <c r="H102" i="2"/>
  <c r="E11" i="7" s="1"/>
  <c r="I102" i="2"/>
  <c r="E12" i="7" s="1"/>
  <c r="K101" i="2"/>
  <c r="F12" i="6" s="1"/>
  <c r="F13" i="6" s="1"/>
  <c r="J101" i="2"/>
  <c r="F11" i="6" s="1"/>
  <c r="H101" i="2"/>
  <c r="E11" i="6" s="1"/>
  <c r="I101" i="2"/>
  <c r="E12" i="6" s="1"/>
  <c r="K100" i="2"/>
  <c r="I100" i="2"/>
  <c r="E12" i="5" s="1"/>
  <c r="H100" i="2"/>
  <c r="E11" i="5" s="1"/>
  <c r="E102" i="2"/>
  <c r="E103" i="2"/>
  <c r="M38" i="1"/>
  <c r="B6" i="8" s="1"/>
  <c r="E38" i="1"/>
  <c r="B13" i="8" s="1"/>
  <c r="D13" i="8" s="1"/>
  <c r="M37" i="1"/>
  <c r="B6" i="7" s="1"/>
  <c r="E37" i="1"/>
  <c r="B13" i="7" s="1"/>
  <c r="M36" i="1"/>
  <c r="B6" i="6" s="1"/>
  <c r="E36" i="1"/>
  <c r="B13" i="6" s="1"/>
  <c r="M35" i="1"/>
  <c r="B6" i="5" s="1"/>
  <c r="E35" i="1"/>
  <c r="E100" i="2" s="1"/>
  <c r="V5" i="5" l="1"/>
  <c r="X5" i="5"/>
  <c r="W5" i="5"/>
  <c r="R6" i="6"/>
  <c r="V4" i="6"/>
  <c r="X4" i="6"/>
  <c r="R6" i="7"/>
  <c r="V6" i="7" s="1"/>
  <c r="X5" i="7"/>
  <c r="V5" i="7"/>
  <c r="F6" i="8"/>
  <c r="K5" i="6"/>
  <c r="Q5" i="6"/>
  <c r="E13" i="8"/>
  <c r="V5" i="8"/>
  <c r="X5" i="8"/>
  <c r="H12" i="6"/>
  <c r="I12" i="6" s="1"/>
  <c r="V4" i="7"/>
  <c r="X4" i="7"/>
  <c r="V4" i="5"/>
  <c r="X4" i="5"/>
  <c r="W4" i="5"/>
  <c r="X5" i="6"/>
  <c r="V5" i="6"/>
  <c r="H5" i="7"/>
  <c r="I5" i="7" s="1"/>
  <c r="B4" i="8"/>
  <c r="E4" i="6"/>
  <c r="H4" i="6" s="1"/>
  <c r="B11" i="6"/>
  <c r="G11" i="7"/>
  <c r="G13" i="7" s="1"/>
  <c r="B5" i="8"/>
  <c r="B4" i="6"/>
  <c r="B4" i="7"/>
  <c r="D4" i="7" s="1"/>
  <c r="B12" i="6"/>
  <c r="D12" i="6" s="1"/>
  <c r="G12" i="7"/>
  <c r="H12" i="7" s="1"/>
  <c r="E101" i="2"/>
  <c r="B5" i="6"/>
  <c r="B5" i="7"/>
  <c r="D5" i="7" s="1"/>
  <c r="E4" i="8"/>
  <c r="H4" i="8" s="1"/>
  <c r="I4" i="8" s="1"/>
  <c r="B11" i="8"/>
  <c r="D11" i="8" s="1"/>
  <c r="S6" i="6"/>
  <c r="V6" i="6" s="1"/>
  <c r="T6" i="8"/>
  <c r="E5" i="8"/>
  <c r="H5" i="8" s="1"/>
  <c r="B12" i="8"/>
  <c r="D12" i="8" s="1"/>
  <c r="I12" i="8" s="1"/>
  <c r="D6" i="6"/>
  <c r="X4" i="8"/>
  <c r="S6" i="8"/>
  <c r="D4" i="6"/>
  <c r="I4" i="6" s="1"/>
  <c r="B4" i="5"/>
  <c r="B5" i="5"/>
  <c r="P6" i="8"/>
  <c r="B11" i="5"/>
  <c r="D5" i="8"/>
  <c r="N6" i="6"/>
  <c r="B13" i="5"/>
  <c r="B11" i="7"/>
  <c r="D11" i="7" s="1"/>
  <c r="T6" i="7"/>
  <c r="B12" i="7"/>
  <c r="B12" i="5"/>
  <c r="O5" i="7"/>
  <c r="D12" i="7"/>
  <c r="D6" i="8"/>
  <c r="U5" i="7"/>
  <c r="D5" i="6"/>
  <c r="N6" i="7"/>
  <c r="G6" i="6"/>
  <c r="O5" i="6"/>
  <c r="P6" i="6"/>
  <c r="Q6" i="6" s="1"/>
  <c r="U5" i="6"/>
  <c r="G6" i="7"/>
  <c r="O4" i="7"/>
  <c r="Q4" i="7"/>
  <c r="Z4" i="7"/>
  <c r="F13" i="7"/>
  <c r="D4" i="8"/>
  <c r="O5" i="8"/>
  <c r="U5" i="8"/>
  <c r="D6" i="7"/>
  <c r="D13" i="7"/>
  <c r="F6" i="6"/>
  <c r="J6" i="6"/>
  <c r="O6" i="6" s="1"/>
  <c r="O4" i="6"/>
  <c r="Q4" i="6"/>
  <c r="Z4" i="6"/>
  <c r="D11" i="6"/>
  <c r="D13" i="6"/>
  <c r="E13" i="6"/>
  <c r="G13" i="6"/>
  <c r="F6" i="7"/>
  <c r="K5" i="7"/>
  <c r="Q5" i="7"/>
  <c r="E13" i="7"/>
  <c r="Q5" i="8"/>
  <c r="J6" i="7"/>
  <c r="Q6" i="7" s="1"/>
  <c r="N6" i="8"/>
  <c r="L6" i="8" s="1"/>
  <c r="M6" i="8" s="1"/>
  <c r="R6" i="8"/>
  <c r="W6" i="8" s="1"/>
  <c r="I5" i="8"/>
  <c r="Q6" i="8"/>
  <c r="H13" i="8"/>
  <c r="I13" i="8" s="1"/>
  <c r="L5" i="8"/>
  <c r="M5" i="8" s="1"/>
  <c r="W5" i="8"/>
  <c r="Z5" i="8"/>
  <c r="E6" i="8"/>
  <c r="H6" i="8" s="1"/>
  <c r="I6" i="8" s="1"/>
  <c r="Y6" i="8"/>
  <c r="H11" i="8"/>
  <c r="L4" i="8"/>
  <c r="M4" i="8" s="1"/>
  <c r="W4" i="8"/>
  <c r="I4" i="7"/>
  <c r="K4" i="7"/>
  <c r="U4" i="7"/>
  <c r="L5" i="7"/>
  <c r="M5" i="7" s="1"/>
  <c r="W5" i="7"/>
  <c r="Z5" i="7"/>
  <c r="E6" i="7"/>
  <c r="Y6" i="7"/>
  <c r="Z6" i="7" s="1"/>
  <c r="H11" i="7"/>
  <c r="L4" i="7"/>
  <c r="M4" i="7" s="1"/>
  <c r="W4" i="7"/>
  <c r="I5" i="6"/>
  <c r="K4" i="6"/>
  <c r="U4" i="6"/>
  <c r="L5" i="6"/>
  <c r="M5" i="6" s="1"/>
  <c r="W5" i="6"/>
  <c r="Z5" i="6"/>
  <c r="E6" i="6"/>
  <c r="Y6" i="6"/>
  <c r="Z6" i="6" s="1"/>
  <c r="H11" i="6"/>
  <c r="L4" i="6"/>
  <c r="M4" i="6" s="1"/>
  <c r="W4" i="6"/>
  <c r="F34" i="1"/>
  <c r="C13" i="5"/>
  <c r="H12" i="5"/>
  <c r="C12" i="5"/>
  <c r="D12" i="5" s="1"/>
  <c r="G13" i="5"/>
  <c r="F13" i="5"/>
  <c r="E13" i="5"/>
  <c r="C11" i="5"/>
  <c r="C6" i="5"/>
  <c r="U5" i="5"/>
  <c r="Q5" i="5"/>
  <c r="O5" i="5"/>
  <c r="K5" i="5"/>
  <c r="H5" i="5"/>
  <c r="C5" i="5"/>
  <c r="Z4" i="5"/>
  <c r="R6" i="5"/>
  <c r="Q4" i="5"/>
  <c r="P6" i="5"/>
  <c r="O4" i="5"/>
  <c r="N6" i="5"/>
  <c r="J6" i="5"/>
  <c r="G6" i="5"/>
  <c r="F6" i="5"/>
  <c r="H4" i="5"/>
  <c r="C4" i="5"/>
  <c r="F1" i="5"/>
  <c r="V6" i="5" l="1"/>
  <c r="W6" i="5"/>
  <c r="X6" i="5"/>
  <c r="V4" i="8"/>
  <c r="X6" i="7"/>
  <c r="I12" i="7"/>
  <c r="U4" i="8"/>
  <c r="K4" i="8"/>
  <c r="H6" i="6"/>
  <c r="I6" i="6" s="1"/>
  <c r="I11" i="7"/>
  <c r="V6" i="8"/>
  <c r="X6" i="8"/>
  <c r="W6" i="6"/>
  <c r="I11" i="8"/>
  <c r="X6" i="6"/>
  <c r="K5" i="8"/>
  <c r="W6" i="7"/>
  <c r="H13" i="7"/>
  <c r="I13" i="7" s="1"/>
  <c r="H13" i="6"/>
  <c r="I13" i="6" s="1"/>
  <c r="I11" i="6"/>
  <c r="O6" i="7"/>
  <c r="L6" i="6"/>
  <c r="M6" i="6" s="1"/>
  <c r="H6" i="7"/>
  <c r="I6" i="7" s="1"/>
  <c r="O6" i="8"/>
  <c r="L6" i="7"/>
  <c r="M6" i="7" s="1"/>
  <c r="Z6" i="8"/>
  <c r="K6" i="8"/>
  <c r="U6" i="8"/>
  <c r="K6" i="7"/>
  <c r="U6" i="7"/>
  <c r="K6" i="6"/>
  <c r="U6" i="6"/>
  <c r="D4" i="5"/>
  <c r="I4" i="5" s="1"/>
  <c r="D5" i="5"/>
  <c r="D6" i="5"/>
  <c r="D11" i="5"/>
  <c r="D13" i="5"/>
  <c r="I5" i="5"/>
  <c r="L6" i="5"/>
  <c r="M6" i="5" s="1"/>
  <c r="O6" i="5"/>
  <c r="Q6" i="5"/>
  <c r="H13" i="5"/>
  <c r="I12" i="5"/>
  <c r="K4" i="5"/>
  <c r="U4" i="5"/>
  <c r="L5" i="5"/>
  <c r="M5" i="5" s="1"/>
  <c r="Z5" i="5"/>
  <c r="E6" i="5"/>
  <c r="H6" i="5" s="1"/>
  <c r="Y6" i="5"/>
  <c r="Z6" i="5" s="1"/>
  <c r="H11" i="5"/>
  <c r="L4" i="5"/>
  <c r="M4" i="5" s="1"/>
  <c r="U6" i="5" l="1"/>
  <c r="I6" i="5"/>
  <c r="I13" i="5"/>
  <c r="I11" i="5"/>
  <c r="K6" i="5"/>
  <c r="G93" i="2" l="1"/>
  <c r="G87" i="2"/>
  <c r="G81" i="2"/>
  <c r="G75" i="2"/>
  <c r="G69" i="2"/>
  <c r="G63" i="2"/>
  <c r="G57" i="2"/>
  <c r="G51" i="2"/>
  <c r="G45" i="2"/>
  <c r="G39" i="2"/>
  <c r="G33" i="2"/>
  <c r="G27" i="2"/>
  <c r="G21" i="2"/>
  <c r="G100" i="2" l="1"/>
  <c r="G101" i="2"/>
  <c r="G99" i="2"/>
  <c r="G102" i="2"/>
  <c r="G103" i="2"/>
  <c r="B6" i="4"/>
  <c r="B5" i="4"/>
  <c r="B4" i="4"/>
  <c r="N34" i="1" l="1"/>
  <c r="C111" i="2" l="1"/>
  <c r="BU11" i="3" l="1"/>
  <c r="AM11" i="3"/>
  <c r="CG11" i="3" l="1"/>
  <c r="AZ11" i="3"/>
  <c r="F11" i="4" l="1"/>
  <c r="BY11" i="3"/>
  <c r="BX11" i="3"/>
  <c r="BW11" i="3"/>
  <c r="AR11" i="3"/>
  <c r="AP11" i="3"/>
  <c r="AO11" i="3"/>
  <c r="AJ1" i="3"/>
  <c r="P112" i="2"/>
  <c r="M112" i="2"/>
  <c r="K112" i="2"/>
  <c r="I112" i="2"/>
  <c r="Y5" i="4" l="1"/>
  <c r="F4" i="4"/>
  <c r="C12" i="4"/>
  <c r="C13" i="4"/>
  <c r="C11" i="4"/>
  <c r="N4" i="1" l="1"/>
  <c r="C6" i="4" l="1"/>
  <c r="C5" i="4"/>
  <c r="C4" i="4"/>
  <c r="BY21" i="3"/>
  <c r="AT149" i="3"/>
  <c r="AR149" i="3"/>
  <c r="AP149" i="3"/>
  <c r="AO149" i="3"/>
  <c r="E113" i="3"/>
  <c r="G154" i="2"/>
  <c r="G155" i="2"/>
  <c r="G115" i="2" s="1"/>
  <c r="G156" i="2"/>
  <c r="G116" i="2" s="1"/>
  <c r="G157" i="2"/>
  <c r="G117" i="2" s="1"/>
  <c r="G158" i="2"/>
  <c r="G159" i="2"/>
  <c r="G119" i="2" s="1"/>
  <c r="G160" i="2"/>
  <c r="G120" i="2" s="1"/>
  <c r="G161" i="2"/>
  <c r="G121" i="2" s="1"/>
  <c r="G162" i="2"/>
  <c r="G163" i="2"/>
  <c r="G123" i="2" s="1"/>
  <c r="G164" i="2"/>
  <c r="G124" i="2" s="1"/>
  <c r="G165" i="2"/>
  <c r="G125" i="2" s="1"/>
  <c r="G166" i="2"/>
  <c r="G167" i="2"/>
  <c r="G127" i="2" s="1"/>
  <c r="G168" i="2"/>
  <c r="G128" i="2" s="1"/>
  <c r="G169" i="2"/>
  <c r="G129" i="2" s="1"/>
  <c r="G170" i="2"/>
  <c r="G171" i="2"/>
  <c r="G131" i="2" s="1"/>
  <c r="G172" i="2"/>
  <c r="G132" i="2" s="1"/>
  <c r="G173" i="2"/>
  <c r="G133" i="2" s="1"/>
  <c r="G174" i="2"/>
  <c r="G134" i="2" s="1"/>
  <c r="G175" i="2"/>
  <c r="G135" i="2" s="1"/>
  <c r="G176" i="2"/>
  <c r="G136" i="2" s="1"/>
  <c r="G177" i="2"/>
  <c r="G137" i="2" s="1"/>
  <c r="G178" i="2"/>
  <c r="G179" i="2"/>
  <c r="G139" i="2" s="1"/>
  <c r="G180" i="2"/>
  <c r="G140" i="2" s="1"/>
  <c r="G181" i="2"/>
  <c r="G141" i="2" s="1"/>
  <c r="G182" i="2"/>
  <c r="G183" i="2"/>
  <c r="G143" i="2" s="1"/>
  <c r="G184" i="2"/>
  <c r="G144" i="2" s="1"/>
  <c r="G185" i="2"/>
  <c r="G145" i="2" s="1"/>
  <c r="G186" i="2"/>
  <c r="G187" i="2"/>
  <c r="G147" i="2" s="1"/>
  <c r="G188" i="2"/>
  <c r="G189" i="2"/>
  <c r="G190" i="2"/>
  <c r="G191" i="2"/>
  <c r="G192" i="2"/>
  <c r="G193" i="2"/>
  <c r="G194" i="2"/>
  <c r="G153" i="2"/>
  <c r="E153" i="2"/>
  <c r="E113" i="2" s="1"/>
  <c r="G142" i="2"/>
  <c r="G138" i="2"/>
  <c r="G130" i="2"/>
  <c r="G126" i="2"/>
  <c r="G122" i="2"/>
  <c r="G118" i="2"/>
  <c r="G114" i="2"/>
  <c r="G113" i="2"/>
  <c r="K154" i="2"/>
  <c r="K114" i="2" s="1"/>
  <c r="P114" i="2" s="1"/>
  <c r="K155" i="2"/>
  <c r="K115" i="2" s="1"/>
  <c r="K156" i="2"/>
  <c r="K116" i="2" s="1"/>
  <c r="P116" i="2" s="1"/>
  <c r="K157" i="2"/>
  <c r="K117" i="2" s="1"/>
  <c r="K158" i="2"/>
  <c r="K118" i="2" s="1"/>
  <c r="K159" i="2"/>
  <c r="K119" i="2" s="1"/>
  <c r="K160" i="2"/>
  <c r="K120" i="2" s="1"/>
  <c r="K161" i="2"/>
  <c r="K121" i="2" s="1"/>
  <c r="K162" i="2"/>
  <c r="K122" i="2" s="1"/>
  <c r="K163" i="2"/>
  <c r="K123" i="2" s="1"/>
  <c r="K164" i="2"/>
  <c r="K124" i="2" s="1"/>
  <c r="K165" i="2"/>
  <c r="K125" i="2" s="1"/>
  <c r="K166" i="2"/>
  <c r="K126" i="2" s="1"/>
  <c r="K167" i="2"/>
  <c r="K127" i="2" s="1"/>
  <c r="K168" i="2"/>
  <c r="K128" i="2" s="1"/>
  <c r="K169" i="2"/>
  <c r="K129" i="2" s="1"/>
  <c r="K170" i="2"/>
  <c r="K130" i="2" s="1"/>
  <c r="K171" i="2"/>
  <c r="K131" i="2" s="1"/>
  <c r="K172" i="2"/>
  <c r="K132" i="2" s="1"/>
  <c r="K173" i="2"/>
  <c r="K133" i="2" s="1"/>
  <c r="K174" i="2"/>
  <c r="K134" i="2" s="1"/>
  <c r="K175" i="2"/>
  <c r="K135" i="2" s="1"/>
  <c r="K176" i="2"/>
  <c r="K136" i="2" s="1"/>
  <c r="K177" i="2"/>
  <c r="K137" i="2" s="1"/>
  <c r="K178" i="2"/>
  <c r="K138" i="2" s="1"/>
  <c r="K179" i="2"/>
  <c r="K139" i="2" s="1"/>
  <c r="K180" i="2"/>
  <c r="K140" i="2" s="1"/>
  <c r="K181" i="2"/>
  <c r="K141" i="2" s="1"/>
  <c r="K182" i="2"/>
  <c r="K142" i="2" s="1"/>
  <c r="K183" i="2"/>
  <c r="K143" i="2" s="1"/>
  <c r="K184" i="2"/>
  <c r="K144" i="2" s="1"/>
  <c r="K185" i="2"/>
  <c r="K145" i="2" s="1"/>
  <c r="K186" i="2"/>
  <c r="K187" i="2"/>
  <c r="K188" i="2"/>
  <c r="K189" i="2"/>
  <c r="K190" i="2"/>
  <c r="K191" i="2"/>
  <c r="K192" i="2"/>
  <c r="K193" i="2"/>
  <c r="K153" i="2"/>
  <c r="K113" i="2" s="1"/>
  <c r="I153" i="2"/>
  <c r="I113" i="2" s="1"/>
  <c r="F154" i="2"/>
  <c r="F155" i="2"/>
  <c r="F156" i="2"/>
  <c r="F157" i="2"/>
  <c r="F117" i="2" s="1"/>
  <c r="F158" i="2"/>
  <c r="F159" i="2"/>
  <c r="F119" i="2" s="1"/>
  <c r="F160" i="2"/>
  <c r="F161" i="2"/>
  <c r="F162" i="2"/>
  <c r="F122" i="2" s="1"/>
  <c r="F163" i="2"/>
  <c r="F123" i="2" s="1"/>
  <c r="F124" i="2" s="1"/>
  <c r="F164" i="2"/>
  <c r="F165" i="2"/>
  <c r="F125" i="2" s="1"/>
  <c r="F166" i="2"/>
  <c r="F167" i="2"/>
  <c r="F168" i="2"/>
  <c r="F128" i="2" s="1"/>
  <c r="F169" i="2"/>
  <c r="F129" i="2" s="1"/>
  <c r="F130" i="2" s="1"/>
  <c r="F170" i="2"/>
  <c r="F171" i="2"/>
  <c r="F131" i="2" s="1"/>
  <c r="F172" i="2"/>
  <c r="F173" i="2"/>
  <c r="F174" i="2"/>
  <c r="F175" i="2"/>
  <c r="F135" i="2" s="1"/>
  <c r="F136" i="2" s="1"/>
  <c r="F176" i="2"/>
  <c r="F177" i="2"/>
  <c r="F137" i="2" s="1"/>
  <c r="F178" i="2"/>
  <c r="F138" i="2" s="1"/>
  <c r="F139" i="2" s="1"/>
  <c r="F179" i="2"/>
  <c r="F180" i="2"/>
  <c r="F181" i="2"/>
  <c r="F141" i="2" s="1"/>
  <c r="F142" i="2" s="1"/>
  <c r="F182" i="2"/>
  <c r="F183" i="2"/>
  <c r="F143" i="2" s="1"/>
  <c r="F184" i="2"/>
  <c r="F144" i="2" s="1"/>
  <c r="F145" i="2" s="1"/>
  <c r="F185" i="2"/>
  <c r="F186" i="2"/>
  <c r="F146" i="2" s="1"/>
  <c r="F187" i="2"/>
  <c r="F188" i="2"/>
  <c r="F189" i="2"/>
  <c r="F190" i="2"/>
  <c r="F191" i="2"/>
  <c r="F192" i="2"/>
  <c r="F193" i="2"/>
  <c r="F194" i="2"/>
  <c r="F153" i="2"/>
  <c r="F113" i="2" s="1"/>
  <c r="F140" i="2"/>
  <c r="F134" i="2"/>
  <c r="F132" i="2"/>
  <c r="F133" i="2" s="1"/>
  <c r="F126" i="2"/>
  <c r="F127" i="2" s="1"/>
  <c r="F120" i="2"/>
  <c r="F121" i="2" s="1"/>
  <c r="F116" i="2"/>
  <c r="F114" i="2"/>
  <c r="F115" i="2" s="1"/>
  <c r="J154" i="2"/>
  <c r="J114" i="2" s="1"/>
  <c r="J155" i="2"/>
  <c r="J156" i="2"/>
  <c r="J116" i="2" s="1"/>
  <c r="J157" i="2"/>
  <c r="J117" i="2" s="1"/>
  <c r="J118" i="2" s="1"/>
  <c r="J158" i="2"/>
  <c r="J159" i="2"/>
  <c r="J119" i="2" s="1"/>
  <c r="J160" i="2"/>
  <c r="J120" i="2" s="1"/>
  <c r="J121" i="2" s="1"/>
  <c r="J161" i="2"/>
  <c r="J162" i="2"/>
  <c r="J122" i="2" s="1"/>
  <c r="J163" i="2"/>
  <c r="J123" i="2" s="1"/>
  <c r="J124" i="2" s="1"/>
  <c r="J164" i="2"/>
  <c r="J165" i="2"/>
  <c r="J125" i="2" s="1"/>
  <c r="J166" i="2"/>
  <c r="J126" i="2" s="1"/>
  <c r="J127" i="2" s="1"/>
  <c r="J167" i="2"/>
  <c r="J168" i="2"/>
  <c r="J128" i="2" s="1"/>
  <c r="J169" i="2"/>
  <c r="J129" i="2" s="1"/>
  <c r="J130" i="2" s="1"/>
  <c r="J170" i="2"/>
  <c r="J171" i="2"/>
  <c r="J131" i="2" s="1"/>
  <c r="J172" i="2"/>
  <c r="J132" i="2" s="1"/>
  <c r="J133" i="2" s="1"/>
  <c r="J173" i="2"/>
  <c r="J174" i="2"/>
  <c r="J134" i="2" s="1"/>
  <c r="J175" i="2"/>
  <c r="J135" i="2" s="1"/>
  <c r="J136" i="2" s="1"/>
  <c r="J176" i="2"/>
  <c r="J177" i="2"/>
  <c r="J137" i="2" s="1"/>
  <c r="J178" i="2"/>
  <c r="J138" i="2" s="1"/>
  <c r="J139" i="2" s="1"/>
  <c r="J179" i="2"/>
  <c r="J180" i="2"/>
  <c r="J140" i="2" s="1"/>
  <c r="J181" i="2"/>
  <c r="J141" i="2" s="1"/>
  <c r="J142" i="2" s="1"/>
  <c r="J182" i="2"/>
  <c r="J183" i="2"/>
  <c r="J143" i="2" s="1"/>
  <c r="J184" i="2"/>
  <c r="J144" i="2" s="1"/>
  <c r="J145" i="2" s="1"/>
  <c r="J185" i="2"/>
  <c r="J186" i="2"/>
  <c r="J146" i="2" s="1"/>
  <c r="J187" i="2"/>
  <c r="J188" i="2"/>
  <c r="J189" i="2"/>
  <c r="J190" i="2"/>
  <c r="J191" i="2"/>
  <c r="J192" i="2"/>
  <c r="J193" i="2"/>
  <c r="J194" i="2"/>
  <c r="J153" i="2"/>
  <c r="J113" i="2" s="1"/>
  <c r="E154" i="2"/>
  <c r="E114" i="2" s="1"/>
  <c r="E155" i="2"/>
  <c r="E115" i="2" s="1"/>
  <c r="E156" i="2"/>
  <c r="E116" i="2" s="1"/>
  <c r="E157" i="2"/>
  <c r="E117" i="2" s="1"/>
  <c r="E158" i="2"/>
  <c r="E118" i="2" s="1"/>
  <c r="E159" i="2"/>
  <c r="E119" i="2" s="1"/>
  <c r="E160" i="2"/>
  <c r="E120" i="2" s="1"/>
  <c r="E161" i="2"/>
  <c r="E121" i="2" s="1"/>
  <c r="E162" i="2"/>
  <c r="E122" i="2" s="1"/>
  <c r="E163" i="2"/>
  <c r="E123" i="2" s="1"/>
  <c r="E164" i="2"/>
  <c r="E124" i="2" s="1"/>
  <c r="E165" i="2"/>
  <c r="E125" i="2" s="1"/>
  <c r="E166" i="2"/>
  <c r="E126" i="2" s="1"/>
  <c r="E167" i="2"/>
  <c r="E127" i="2" s="1"/>
  <c r="E168" i="2"/>
  <c r="E128" i="2" s="1"/>
  <c r="E169" i="2"/>
  <c r="E129" i="2" s="1"/>
  <c r="E170" i="2"/>
  <c r="E130" i="2" s="1"/>
  <c r="E171" i="2"/>
  <c r="E131" i="2" s="1"/>
  <c r="E172" i="2"/>
  <c r="E132" i="2" s="1"/>
  <c r="E173" i="2"/>
  <c r="E133" i="2" s="1"/>
  <c r="E174" i="2"/>
  <c r="E134" i="2" s="1"/>
  <c r="E175" i="2"/>
  <c r="E135" i="2" s="1"/>
  <c r="E176" i="2"/>
  <c r="E136" i="2" s="1"/>
  <c r="E177" i="2"/>
  <c r="E137" i="2" s="1"/>
  <c r="E178" i="2"/>
  <c r="E138" i="2" s="1"/>
  <c r="E179" i="2"/>
  <c r="E139" i="2" s="1"/>
  <c r="E180" i="2"/>
  <c r="E140" i="2" s="1"/>
  <c r="E181" i="2"/>
  <c r="E141" i="2" s="1"/>
  <c r="E182" i="2"/>
  <c r="E142" i="2" s="1"/>
  <c r="E183" i="2"/>
  <c r="E143" i="2" s="1"/>
  <c r="E184" i="2"/>
  <c r="E144" i="2" s="1"/>
  <c r="E185" i="2"/>
  <c r="E145" i="2" s="1"/>
  <c r="E186" i="2"/>
  <c r="E187" i="2"/>
  <c r="E188" i="2"/>
  <c r="E189" i="2"/>
  <c r="E190" i="2"/>
  <c r="E191" i="2"/>
  <c r="E192" i="2"/>
  <c r="E193" i="2"/>
  <c r="E194" i="2"/>
  <c r="I154" i="2"/>
  <c r="I114" i="2" s="1"/>
  <c r="I155" i="2"/>
  <c r="I115" i="2" s="1"/>
  <c r="I156" i="2"/>
  <c r="I116" i="2" s="1"/>
  <c r="I157" i="2"/>
  <c r="I117" i="2" s="1"/>
  <c r="I158" i="2"/>
  <c r="I118" i="2" s="1"/>
  <c r="I159" i="2"/>
  <c r="I119" i="2" s="1"/>
  <c r="I160" i="2"/>
  <c r="I120" i="2" s="1"/>
  <c r="I161" i="2"/>
  <c r="I121" i="2" s="1"/>
  <c r="I162" i="2"/>
  <c r="I122" i="2" s="1"/>
  <c r="I163" i="2"/>
  <c r="I123" i="2" s="1"/>
  <c r="I164" i="2"/>
  <c r="I124" i="2" s="1"/>
  <c r="I165" i="2"/>
  <c r="I125" i="2" s="1"/>
  <c r="I166" i="2"/>
  <c r="I126" i="2" s="1"/>
  <c r="I167" i="2"/>
  <c r="I127" i="2" s="1"/>
  <c r="I168" i="2"/>
  <c r="I128" i="2" s="1"/>
  <c r="I169" i="2"/>
  <c r="I129" i="2" s="1"/>
  <c r="I170" i="2"/>
  <c r="I130" i="2" s="1"/>
  <c r="I171" i="2"/>
  <c r="I131" i="2" s="1"/>
  <c r="I172" i="2"/>
  <c r="I132" i="2" s="1"/>
  <c r="I173" i="2"/>
  <c r="I133" i="2" s="1"/>
  <c r="I174" i="2"/>
  <c r="I134" i="2" s="1"/>
  <c r="I175" i="2"/>
  <c r="I135" i="2" s="1"/>
  <c r="I176" i="2"/>
  <c r="I136" i="2" s="1"/>
  <c r="I177" i="2"/>
  <c r="I137" i="2" s="1"/>
  <c r="I178" i="2"/>
  <c r="I138" i="2" s="1"/>
  <c r="I179" i="2"/>
  <c r="I139" i="2" s="1"/>
  <c r="I180" i="2"/>
  <c r="I140" i="2" s="1"/>
  <c r="I181" i="2"/>
  <c r="I141" i="2" s="1"/>
  <c r="I182" i="2"/>
  <c r="I142" i="2" s="1"/>
  <c r="I183" i="2"/>
  <c r="I143" i="2" s="1"/>
  <c r="I184" i="2"/>
  <c r="I144" i="2" s="1"/>
  <c r="I185" i="2"/>
  <c r="I145" i="2" s="1"/>
  <c r="I186" i="2"/>
  <c r="I187" i="2"/>
  <c r="I188" i="2"/>
  <c r="I189" i="2"/>
  <c r="I190" i="2"/>
  <c r="I191" i="2"/>
  <c r="I192" i="2"/>
  <c r="I193" i="2"/>
  <c r="I194" i="2"/>
  <c r="F147" i="2" l="1"/>
  <c r="F148" i="2" s="1"/>
  <c r="I148" i="2"/>
  <c r="I146" i="2"/>
  <c r="I147" i="2"/>
  <c r="J147" i="2"/>
  <c r="J148" i="2" s="1"/>
  <c r="M114" i="2"/>
  <c r="M113" i="2"/>
  <c r="E148" i="2"/>
  <c r="E151" i="2" s="1"/>
  <c r="E147" i="2"/>
  <c r="E150" i="2" s="1"/>
  <c r="K148" i="2"/>
  <c r="G148" i="2"/>
  <c r="G146" i="2"/>
  <c r="G149" i="2" s="1"/>
  <c r="M121" i="2"/>
  <c r="M119" i="2"/>
  <c r="M117" i="2"/>
  <c r="M115" i="2"/>
  <c r="M118" i="2"/>
  <c r="J115" i="2"/>
  <c r="O115" i="2"/>
  <c r="E146" i="2"/>
  <c r="E149" i="2" s="1"/>
  <c r="M120" i="2"/>
  <c r="M116" i="2"/>
  <c r="F118" i="2"/>
  <c r="O118" i="2" s="1"/>
  <c r="O117" i="2"/>
  <c r="O114" i="2"/>
  <c r="K146" i="2"/>
  <c r="K147" i="2"/>
  <c r="K149" i="2"/>
  <c r="P113" i="2"/>
  <c r="K194" i="2"/>
  <c r="P115" i="2"/>
  <c r="G151" i="2"/>
  <c r="G150" i="2"/>
  <c r="F150" i="2"/>
  <c r="I149" i="2"/>
  <c r="J150" i="2" l="1"/>
  <c r="F151" i="2"/>
  <c r="AO22" i="3"/>
  <c r="AO23" i="3"/>
  <c r="AO24" i="3"/>
  <c r="AO25" i="3"/>
  <c r="AO26" i="3"/>
  <c r="AO27" i="3"/>
  <c r="AO28" i="3"/>
  <c r="AO29" i="3"/>
  <c r="AO30" i="3"/>
  <c r="AO31" i="3"/>
  <c r="AO32" i="3"/>
  <c r="AO33" i="3"/>
  <c r="AO34" i="3"/>
  <c r="AO35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5" i="3"/>
  <c r="AO66" i="3"/>
  <c r="AO67" i="3"/>
  <c r="AO68" i="3"/>
  <c r="AO69" i="3"/>
  <c r="AO70" i="3"/>
  <c r="AO71" i="3"/>
  <c r="AO72" i="3"/>
  <c r="AO73" i="3"/>
  <c r="AO74" i="3"/>
  <c r="AO75" i="3"/>
  <c r="AO76" i="3"/>
  <c r="AO77" i="3"/>
  <c r="AO78" i="3"/>
  <c r="AO79" i="3"/>
  <c r="AO80" i="3"/>
  <c r="AO81" i="3"/>
  <c r="AO82" i="3"/>
  <c r="AO83" i="3"/>
  <c r="AO84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21" i="3"/>
  <c r="G89" i="2" l="1"/>
  <c r="G91" i="2" l="1"/>
  <c r="G85" i="2"/>
  <c r="G83" i="2"/>
  <c r="G79" i="2"/>
  <c r="G77" i="2"/>
  <c r="G73" i="2"/>
  <c r="G71" i="2"/>
  <c r="G67" i="2"/>
  <c r="G65" i="2"/>
  <c r="G61" i="2"/>
  <c r="G59" i="2"/>
  <c r="G55" i="2"/>
  <c r="G53" i="2"/>
  <c r="G49" i="2"/>
  <c r="G47" i="2"/>
  <c r="G43" i="2"/>
  <c r="G41" i="2"/>
  <c r="G37" i="2"/>
  <c r="G35" i="2"/>
  <c r="G31" i="2"/>
  <c r="G29" i="2"/>
  <c r="G25" i="2"/>
  <c r="G23" i="2"/>
  <c r="G19" i="2"/>
  <c r="F1" i="4"/>
  <c r="AL2" i="3"/>
  <c r="C2" i="3"/>
  <c r="Q3" i="2"/>
  <c r="C3" i="2"/>
  <c r="L3" i="1"/>
  <c r="G97" i="2" l="1"/>
  <c r="G95" i="2"/>
  <c r="CD21" i="3"/>
  <c r="CE21" i="3"/>
  <c r="CK21" i="3"/>
  <c r="CK58" i="3"/>
  <c r="CK57" i="3"/>
  <c r="CK55" i="3"/>
  <c r="CK54" i="3"/>
  <c r="CK52" i="3"/>
  <c r="CK51" i="3"/>
  <c r="CK49" i="3"/>
  <c r="CK48" i="3"/>
  <c r="CK46" i="3"/>
  <c r="CK45" i="3"/>
  <c r="CK43" i="3"/>
  <c r="CK42" i="3"/>
  <c r="CK40" i="3"/>
  <c r="CK39" i="3"/>
  <c r="CK37" i="3"/>
  <c r="CK36" i="3"/>
  <c r="CK34" i="3"/>
  <c r="CK33" i="3"/>
  <c r="CK31" i="3"/>
  <c r="CK30" i="3"/>
  <c r="CK28" i="3"/>
  <c r="CK27" i="3"/>
  <c r="CK25" i="3"/>
  <c r="CK24" i="3"/>
  <c r="CK22" i="3"/>
  <c r="CL58" i="3"/>
  <c r="CL57" i="3"/>
  <c r="CL55" i="3"/>
  <c r="CL54" i="3"/>
  <c r="CL52" i="3"/>
  <c r="CL51" i="3"/>
  <c r="CL49" i="3"/>
  <c r="CL48" i="3"/>
  <c r="CL46" i="3"/>
  <c r="CL45" i="3"/>
  <c r="CL43" i="3"/>
  <c r="CL42" i="3"/>
  <c r="CL40" i="3"/>
  <c r="CL39" i="3"/>
  <c r="CL37" i="3"/>
  <c r="CL36" i="3"/>
  <c r="CL34" i="3"/>
  <c r="CL33" i="3"/>
  <c r="CL31" i="3"/>
  <c r="CL30" i="3"/>
  <c r="CL28" i="3"/>
  <c r="CL27" i="3"/>
  <c r="CL25" i="3"/>
  <c r="CL24" i="3"/>
  <c r="CL22" i="3"/>
  <c r="CL21" i="3"/>
  <c r="CM58" i="3"/>
  <c r="CM57" i="3"/>
  <c r="CM55" i="3"/>
  <c r="CM54" i="3"/>
  <c r="CM52" i="3"/>
  <c r="CM51" i="3"/>
  <c r="CM49" i="3"/>
  <c r="CM48" i="3"/>
  <c r="CM46" i="3"/>
  <c r="CM45" i="3"/>
  <c r="CM43" i="3"/>
  <c r="CM42" i="3"/>
  <c r="CM40" i="3"/>
  <c r="CM39" i="3"/>
  <c r="CM37" i="3"/>
  <c r="CM36" i="3"/>
  <c r="CM34" i="3"/>
  <c r="CM33" i="3"/>
  <c r="CM31" i="3"/>
  <c r="CM30" i="3"/>
  <c r="CM28" i="3"/>
  <c r="CM27" i="3"/>
  <c r="CM25" i="3"/>
  <c r="CM24" i="3"/>
  <c r="CM22" i="3"/>
  <c r="CM21" i="3"/>
  <c r="CN58" i="3"/>
  <c r="CN57" i="3"/>
  <c r="CN55" i="3"/>
  <c r="CN54" i="3"/>
  <c r="CN52" i="3"/>
  <c r="CN51" i="3"/>
  <c r="CN49" i="3"/>
  <c r="CN48" i="3"/>
  <c r="CN46" i="3"/>
  <c r="CN45" i="3"/>
  <c r="CN43" i="3"/>
  <c r="CN42" i="3"/>
  <c r="CN40" i="3"/>
  <c r="CN39" i="3"/>
  <c r="CN37" i="3"/>
  <c r="CN36" i="3"/>
  <c r="CN34" i="3"/>
  <c r="CN33" i="3"/>
  <c r="CN31" i="3"/>
  <c r="CN30" i="3"/>
  <c r="CN28" i="3"/>
  <c r="CN27" i="3"/>
  <c r="CN25" i="3"/>
  <c r="CN24" i="3"/>
  <c r="CN22" i="3"/>
  <c r="CN21" i="3"/>
  <c r="CO58" i="3"/>
  <c r="CO57" i="3"/>
  <c r="CO55" i="3"/>
  <c r="CO54" i="3"/>
  <c r="CO52" i="3"/>
  <c r="CO51" i="3"/>
  <c r="CO49" i="3"/>
  <c r="CO48" i="3"/>
  <c r="CO46" i="3"/>
  <c r="CO45" i="3"/>
  <c r="CO43" i="3"/>
  <c r="CO42" i="3"/>
  <c r="CO40" i="3"/>
  <c r="CO39" i="3"/>
  <c r="CO37" i="3"/>
  <c r="CO36" i="3"/>
  <c r="CO34" i="3"/>
  <c r="CO33" i="3"/>
  <c r="CO31" i="3"/>
  <c r="CO30" i="3"/>
  <c r="CO28" i="3"/>
  <c r="CO27" i="3"/>
  <c r="CO25" i="3"/>
  <c r="CO24" i="3"/>
  <c r="CO22" i="3"/>
  <c r="CO21" i="3"/>
  <c r="CP58" i="3"/>
  <c r="CP57" i="3"/>
  <c r="CP55" i="3"/>
  <c r="CP54" i="3"/>
  <c r="CP52" i="3"/>
  <c r="CP51" i="3"/>
  <c r="CP49" i="3"/>
  <c r="CP48" i="3"/>
  <c r="CP46" i="3"/>
  <c r="CP45" i="3"/>
  <c r="CP43" i="3"/>
  <c r="CP42" i="3"/>
  <c r="CP40" i="3"/>
  <c r="CP39" i="3"/>
  <c r="CP37" i="3"/>
  <c r="CP36" i="3"/>
  <c r="CP34" i="3"/>
  <c r="CP33" i="3"/>
  <c r="CP31" i="3"/>
  <c r="CP30" i="3"/>
  <c r="CP28" i="3"/>
  <c r="CP27" i="3"/>
  <c r="CP25" i="3"/>
  <c r="CP24" i="3"/>
  <c r="CP22" i="3"/>
  <c r="CP21" i="3"/>
  <c r="CQ21" i="3"/>
  <c r="CS21" i="3"/>
  <c r="CR21" i="3"/>
  <c r="CQ58" i="3"/>
  <c r="CQ57" i="3"/>
  <c r="CQ55" i="3"/>
  <c r="CQ54" i="3"/>
  <c r="CQ52" i="3"/>
  <c r="CQ51" i="3"/>
  <c r="CQ49" i="3"/>
  <c r="CQ48" i="3"/>
  <c r="CQ46" i="3"/>
  <c r="CQ45" i="3"/>
  <c r="CQ43" i="3"/>
  <c r="CQ42" i="3"/>
  <c r="CQ40" i="3"/>
  <c r="CQ39" i="3"/>
  <c r="CQ37" i="3"/>
  <c r="CQ36" i="3"/>
  <c r="CQ34" i="3"/>
  <c r="CQ33" i="3"/>
  <c r="CQ31" i="3"/>
  <c r="CQ30" i="3"/>
  <c r="CQ28" i="3"/>
  <c r="CQ27" i="3"/>
  <c r="CQ25" i="3"/>
  <c r="CQ24" i="3"/>
  <c r="CQ22" i="3"/>
  <c r="CR58" i="3"/>
  <c r="CR57" i="3"/>
  <c r="CR55" i="3"/>
  <c r="CR54" i="3"/>
  <c r="CR52" i="3"/>
  <c r="CR51" i="3"/>
  <c r="CR49" i="3"/>
  <c r="CR48" i="3"/>
  <c r="CR46" i="3"/>
  <c r="CR45" i="3"/>
  <c r="CR43" i="3"/>
  <c r="CR42" i="3"/>
  <c r="CR40" i="3"/>
  <c r="CR39" i="3"/>
  <c r="CR37" i="3"/>
  <c r="CR36" i="3"/>
  <c r="CR34" i="3"/>
  <c r="CR33" i="3"/>
  <c r="CR31" i="3"/>
  <c r="CR30" i="3"/>
  <c r="CR28" i="3"/>
  <c r="CR27" i="3"/>
  <c r="CR25" i="3"/>
  <c r="CR24" i="3"/>
  <c r="CR22" i="3"/>
  <c r="CS58" i="3"/>
  <c r="CS57" i="3"/>
  <c r="CS55" i="3"/>
  <c r="CS54" i="3"/>
  <c r="CS52" i="3"/>
  <c r="CS51" i="3"/>
  <c r="CS49" i="3"/>
  <c r="CS48" i="3"/>
  <c r="CS46" i="3"/>
  <c r="CS45" i="3"/>
  <c r="CS43" i="3"/>
  <c r="CS42" i="3"/>
  <c r="CS40" i="3"/>
  <c r="CS39" i="3"/>
  <c r="CS37" i="3"/>
  <c r="CS36" i="3"/>
  <c r="CS34" i="3"/>
  <c r="CS33" i="3"/>
  <c r="CS31" i="3"/>
  <c r="CS30" i="3"/>
  <c r="CS28" i="3"/>
  <c r="CS27" i="3"/>
  <c r="CS25" i="3"/>
  <c r="CS24" i="3"/>
  <c r="CS22" i="3"/>
  <c r="CT58" i="3"/>
  <c r="CT57" i="3"/>
  <c r="CT55" i="3"/>
  <c r="CT54" i="3"/>
  <c r="CT52" i="3"/>
  <c r="CT51" i="3"/>
  <c r="CT49" i="3"/>
  <c r="CT48" i="3"/>
  <c r="CT46" i="3"/>
  <c r="CT45" i="3"/>
  <c r="CT43" i="3"/>
  <c r="CT42" i="3"/>
  <c r="CT40" i="3"/>
  <c r="CT39" i="3"/>
  <c r="CT37" i="3"/>
  <c r="CT36" i="3"/>
  <c r="CT34" i="3"/>
  <c r="CT33" i="3"/>
  <c r="CT31" i="3"/>
  <c r="CT30" i="3"/>
  <c r="CT28" i="3"/>
  <c r="CT27" i="3"/>
  <c r="CT25" i="3"/>
  <c r="CT24" i="3"/>
  <c r="CT22" i="3"/>
  <c r="CT21" i="3"/>
  <c r="CU58" i="3"/>
  <c r="CU57" i="3"/>
  <c r="CU55" i="3"/>
  <c r="CU54" i="3"/>
  <c r="CU52" i="3"/>
  <c r="CU51" i="3"/>
  <c r="CU49" i="3"/>
  <c r="CU48" i="3"/>
  <c r="CU46" i="3"/>
  <c r="CU45" i="3"/>
  <c r="CU43" i="3"/>
  <c r="CU42" i="3"/>
  <c r="CU40" i="3"/>
  <c r="CU39" i="3"/>
  <c r="CU37" i="3"/>
  <c r="CU36" i="3"/>
  <c r="CU34" i="3"/>
  <c r="CU33" i="3"/>
  <c r="CU31" i="3"/>
  <c r="CU30" i="3"/>
  <c r="CU28" i="3"/>
  <c r="CU27" i="3"/>
  <c r="CU25" i="3"/>
  <c r="CU24" i="3"/>
  <c r="CU22" i="3"/>
  <c r="CU21" i="3"/>
  <c r="CV58" i="3"/>
  <c r="CV57" i="3"/>
  <c r="CV55" i="3"/>
  <c r="CV54" i="3"/>
  <c r="CV52" i="3"/>
  <c r="CV51" i="3"/>
  <c r="CV49" i="3"/>
  <c r="CV48" i="3"/>
  <c r="CV46" i="3"/>
  <c r="CV45" i="3"/>
  <c r="CV43" i="3"/>
  <c r="CV42" i="3"/>
  <c r="CV40" i="3"/>
  <c r="CV39" i="3"/>
  <c r="CV37" i="3"/>
  <c r="CV36" i="3"/>
  <c r="CV34" i="3"/>
  <c r="CV33" i="3"/>
  <c r="CV31" i="3"/>
  <c r="CV30" i="3"/>
  <c r="CV28" i="3"/>
  <c r="CV27" i="3"/>
  <c r="CV25" i="3"/>
  <c r="CV24" i="3"/>
  <c r="CV22" i="3"/>
  <c r="CV21" i="3"/>
  <c r="CW58" i="3"/>
  <c r="CW57" i="3"/>
  <c r="CW55" i="3"/>
  <c r="CW54" i="3"/>
  <c r="CW52" i="3"/>
  <c r="CW51" i="3"/>
  <c r="CW49" i="3"/>
  <c r="CW48" i="3"/>
  <c r="CW46" i="3"/>
  <c r="CW45" i="3"/>
  <c r="CW43" i="3"/>
  <c r="CW42" i="3"/>
  <c r="CW40" i="3"/>
  <c r="CW39" i="3"/>
  <c r="CW37" i="3"/>
  <c r="CW36" i="3"/>
  <c r="CW34" i="3"/>
  <c r="CW33" i="3"/>
  <c r="CW31" i="3"/>
  <c r="CW30" i="3"/>
  <c r="CW28" i="3"/>
  <c r="CW27" i="3"/>
  <c r="CW25" i="3"/>
  <c r="CW24" i="3"/>
  <c r="CW22" i="3"/>
  <c r="CW21" i="3"/>
  <c r="AU150" i="3"/>
  <c r="AU149" i="3"/>
  <c r="AU147" i="3"/>
  <c r="AU146" i="3"/>
  <c r="AU144" i="3"/>
  <c r="AU143" i="3"/>
  <c r="AU141" i="3"/>
  <c r="AU140" i="3"/>
  <c r="AU138" i="3"/>
  <c r="AU137" i="3"/>
  <c r="AU135" i="3"/>
  <c r="AU134" i="3"/>
  <c r="AU132" i="3"/>
  <c r="AU131" i="3"/>
  <c r="AU129" i="3"/>
  <c r="AU128" i="3"/>
  <c r="AU126" i="3"/>
  <c r="AU125" i="3"/>
  <c r="AU123" i="3"/>
  <c r="AU122" i="3"/>
  <c r="AU120" i="3"/>
  <c r="AU119" i="3"/>
  <c r="AU117" i="3"/>
  <c r="AU116" i="3"/>
  <c r="AU114" i="3"/>
  <c r="AU113" i="3"/>
  <c r="AT114" i="3"/>
  <c r="AT113" i="3"/>
  <c r="AT150" i="3"/>
  <c r="AT147" i="3"/>
  <c r="AT146" i="3"/>
  <c r="AT144" i="3"/>
  <c r="AT143" i="3"/>
  <c r="AT141" i="3"/>
  <c r="AT140" i="3"/>
  <c r="AT138" i="3"/>
  <c r="AT137" i="3"/>
  <c r="AT135" i="3"/>
  <c r="AT134" i="3"/>
  <c r="AT132" i="3"/>
  <c r="AT131" i="3"/>
  <c r="AT129" i="3"/>
  <c r="AT128" i="3"/>
  <c r="AT126" i="3"/>
  <c r="AT125" i="3"/>
  <c r="AT123" i="3"/>
  <c r="AT122" i="3"/>
  <c r="AT120" i="3"/>
  <c r="AT119" i="3"/>
  <c r="AT117" i="3"/>
  <c r="AT116" i="3"/>
  <c r="AS113" i="3"/>
  <c r="AR150" i="3"/>
  <c r="AR147" i="3"/>
  <c r="AR146" i="3"/>
  <c r="AR144" i="3"/>
  <c r="AR143" i="3"/>
  <c r="AR141" i="3"/>
  <c r="AR140" i="3"/>
  <c r="AR138" i="3"/>
  <c r="AR137" i="3"/>
  <c r="AR135" i="3"/>
  <c r="AR134" i="3"/>
  <c r="AR132" i="3"/>
  <c r="AR131" i="3"/>
  <c r="AR129" i="3"/>
  <c r="AR128" i="3"/>
  <c r="AR126" i="3"/>
  <c r="AR125" i="3"/>
  <c r="AR123" i="3"/>
  <c r="AR122" i="3"/>
  <c r="AR120" i="3"/>
  <c r="AR119" i="3"/>
  <c r="AR117" i="3"/>
  <c r="AR116" i="3"/>
  <c r="AR114" i="3"/>
  <c r="AR113" i="3"/>
  <c r="AP113" i="3"/>
  <c r="AP150" i="3"/>
  <c r="AP147" i="3"/>
  <c r="AP146" i="3"/>
  <c r="AP144" i="3"/>
  <c r="AP143" i="3"/>
  <c r="AP141" i="3"/>
  <c r="AP140" i="3"/>
  <c r="AP138" i="3"/>
  <c r="AP137" i="3"/>
  <c r="AP135" i="3"/>
  <c r="AP134" i="3"/>
  <c r="AP132" i="3"/>
  <c r="AP131" i="3"/>
  <c r="AP129" i="3"/>
  <c r="AP128" i="3"/>
  <c r="AP126" i="3"/>
  <c r="AP125" i="3"/>
  <c r="AP123" i="3"/>
  <c r="AP122" i="3"/>
  <c r="AP120" i="3"/>
  <c r="AP119" i="3"/>
  <c r="AP117" i="3"/>
  <c r="AP116" i="3"/>
  <c r="AP114" i="3"/>
  <c r="AO150" i="3"/>
  <c r="AO147" i="3"/>
  <c r="AO146" i="3"/>
  <c r="AO144" i="3"/>
  <c r="AO143" i="3"/>
  <c r="AO141" i="3"/>
  <c r="AO140" i="3"/>
  <c r="AO138" i="3"/>
  <c r="AO137" i="3"/>
  <c r="AO135" i="3"/>
  <c r="AO134" i="3"/>
  <c r="AO132" i="3"/>
  <c r="AO131" i="3"/>
  <c r="AO129" i="3"/>
  <c r="AO128" i="3"/>
  <c r="AO126" i="3"/>
  <c r="AO125" i="3"/>
  <c r="AO123" i="3"/>
  <c r="AO122" i="3"/>
  <c r="AO120" i="3"/>
  <c r="AO119" i="3"/>
  <c r="AO117" i="3"/>
  <c r="AO116" i="3"/>
  <c r="AO114" i="3"/>
  <c r="AO113" i="3"/>
  <c r="AN150" i="3"/>
  <c r="AN149" i="3"/>
  <c r="AN147" i="3"/>
  <c r="AN146" i="3"/>
  <c r="AN144" i="3"/>
  <c r="AN143" i="3"/>
  <c r="AN141" i="3"/>
  <c r="AN140" i="3"/>
  <c r="AN138" i="3"/>
  <c r="AN137" i="3"/>
  <c r="AN135" i="3"/>
  <c r="AN134" i="3"/>
  <c r="AN132" i="3"/>
  <c r="AN131" i="3"/>
  <c r="AN129" i="3"/>
  <c r="AN128" i="3"/>
  <c r="AN126" i="3"/>
  <c r="AN125" i="3"/>
  <c r="AN123" i="3"/>
  <c r="AN122" i="3"/>
  <c r="AN120" i="3"/>
  <c r="AN119" i="3"/>
  <c r="AN117" i="3"/>
  <c r="AN116" i="3"/>
  <c r="AN114" i="3"/>
  <c r="AN113" i="3"/>
  <c r="BW21" i="3"/>
  <c r="CF58" i="3"/>
  <c r="CF57" i="3"/>
  <c r="CF55" i="3"/>
  <c r="CF54" i="3"/>
  <c r="CF52" i="3"/>
  <c r="CF51" i="3"/>
  <c r="CF49" i="3"/>
  <c r="CF48" i="3"/>
  <c r="CF46" i="3"/>
  <c r="CF45" i="3"/>
  <c r="CF43" i="3"/>
  <c r="CF42" i="3"/>
  <c r="CF40" i="3"/>
  <c r="CF39" i="3"/>
  <c r="CF37" i="3"/>
  <c r="CF36" i="3"/>
  <c r="CF34" i="3"/>
  <c r="CF33" i="3"/>
  <c r="CF31" i="3"/>
  <c r="CF30" i="3"/>
  <c r="CF28" i="3"/>
  <c r="CF27" i="3"/>
  <c r="CF25" i="3"/>
  <c r="CF24" i="3"/>
  <c r="CF22" i="3"/>
  <c r="CF21" i="3"/>
  <c r="CE58" i="3"/>
  <c r="CE57" i="3"/>
  <c r="CE55" i="3"/>
  <c r="CE54" i="3"/>
  <c r="CE52" i="3"/>
  <c r="CE51" i="3"/>
  <c r="CE49" i="3"/>
  <c r="CE48" i="3"/>
  <c r="CE46" i="3"/>
  <c r="CE45" i="3"/>
  <c r="CE43" i="3"/>
  <c r="CE42" i="3"/>
  <c r="CE40" i="3"/>
  <c r="CE39" i="3"/>
  <c r="CE37" i="3"/>
  <c r="CE36" i="3"/>
  <c r="CE34" i="3"/>
  <c r="CE33" i="3"/>
  <c r="CE31" i="3"/>
  <c r="CE30" i="3"/>
  <c r="CE28" i="3"/>
  <c r="CE27" i="3"/>
  <c r="CE25" i="3"/>
  <c r="CE24" i="3"/>
  <c r="CE22" i="3"/>
  <c r="CD58" i="3"/>
  <c r="CD57" i="3"/>
  <c r="CD55" i="3"/>
  <c r="CD54" i="3"/>
  <c r="CD52" i="3"/>
  <c r="CD51" i="3"/>
  <c r="CD49" i="3"/>
  <c r="CD48" i="3"/>
  <c r="CD46" i="3"/>
  <c r="CD45" i="3"/>
  <c r="CD43" i="3"/>
  <c r="CD42" i="3"/>
  <c r="CD40" i="3"/>
  <c r="CD39" i="3"/>
  <c r="CD37" i="3"/>
  <c r="CD36" i="3"/>
  <c r="CD34" i="3"/>
  <c r="CD33" i="3"/>
  <c r="CD31" i="3"/>
  <c r="CD30" i="3"/>
  <c r="CD28" i="3"/>
  <c r="CD27" i="3"/>
  <c r="CD25" i="3"/>
  <c r="CD24" i="3"/>
  <c r="CD22" i="3"/>
  <c r="CC58" i="3"/>
  <c r="CC57" i="3"/>
  <c r="CC55" i="3"/>
  <c r="CC54" i="3"/>
  <c r="CC52" i="3"/>
  <c r="CC51" i="3"/>
  <c r="CC49" i="3"/>
  <c r="CC48" i="3"/>
  <c r="CC46" i="3"/>
  <c r="CC45" i="3"/>
  <c r="CC43" i="3"/>
  <c r="CC42" i="3"/>
  <c r="CC40" i="3"/>
  <c r="CC39" i="3"/>
  <c r="CC37" i="3"/>
  <c r="CC36" i="3"/>
  <c r="CC34" i="3"/>
  <c r="CC33" i="3"/>
  <c r="CC31" i="3"/>
  <c r="CC30" i="3"/>
  <c r="CC28" i="3"/>
  <c r="CC27" i="3"/>
  <c r="CC25" i="3"/>
  <c r="CC24" i="3"/>
  <c r="CC22" i="3"/>
  <c r="CC21" i="3"/>
  <c r="CB58" i="3"/>
  <c r="CB57" i="3"/>
  <c r="CB55" i="3"/>
  <c r="CB54" i="3"/>
  <c r="CB52" i="3"/>
  <c r="CB51" i="3"/>
  <c r="CB49" i="3"/>
  <c r="CB48" i="3"/>
  <c r="CB46" i="3"/>
  <c r="CB45" i="3"/>
  <c r="CB43" i="3"/>
  <c r="CB42" i="3"/>
  <c r="CB40" i="3"/>
  <c r="CB39" i="3"/>
  <c r="CB37" i="3"/>
  <c r="CB36" i="3"/>
  <c r="CB34" i="3"/>
  <c r="CB33" i="3"/>
  <c r="CB31" i="3"/>
  <c r="CB30" i="3"/>
  <c r="CB28" i="3"/>
  <c r="CB27" i="3"/>
  <c r="CB25" i="3"/>
  <c r="CB24" i="3"/>
  <c r="CB22" i="3"/>
  <c r="CB21" i="3"/>
  <c r="CA58" i="3"/>
  <c r="CA57" i="3"/>
  <c r="CA55" i="3"/>
  <c r="CA54" i="3"/>
  <c r="CA52" i="3"/>
  <c r="CA51" i="3"/>
  <c r="CA49" i="3"/>
  <c r="CA48" i="3"/>
  <c r="CA46" i="3"/>
  <c r="CA45" i="3"/>
  <c r="CA43" i="3"/>
  <c r="CA42" i="3"/>
  <c r="CA40" i="3"/>
  <c r="CA39" i="3"/>
  <c r="CA37" i="3"/>
  <c r="CA36" i="3"/>
  <c r="CA34" i="3"/>
  <c r="CA33" i="3"/>
  <c r="CA31" i="3"/>
  <c r="CA30" i="3"/>
  <c r="CA28" i="3"/>
  <c r="CA27" i="3"/>
  <c r="CA25" i="3"/>
  <c r="CA24" i="3"/>
  <c r="CA22" i="3"/>
  <c r="CA21" i="3"/>
  <c r="BZ58" i="3"/>
  <c r="BZ57" i="3"/>
  <c r="BZ55" i="3"/>
  <c r="BZ54" i="3"/>
  <c r="BZ52" i="3"/>
  <c r="BZ51" i="3"/>
  <c r="BZ49" i="3"/>
  <c r="BZ48" i="3"/>
  <c r="BZ46" i="3"/>
  <c r="BZ45" i="3"/>
  <c r="BZ43" i="3"/>
  <c r="BZ42" i="3"/>
  <c r="BZ40" i="3"/>
  <c r="BZ39" i="3"/>
  <c r="BZ37" i="3"/>
  <c r="BZ36" i="3"/>
  <c r="BZ34" i="3"/>
  <c r="BZ33" i="3"/>
  <c r="BZ31" i="3"/>
  <c r="BZ30" i="3"/>
  <c r="BZ28" i="3"/>
  <c r="BZ27" i="3"/>
  <c r="BZ25" i="3"/>
  <c r="BZ24" i="3"/>
  <c r="BZ22" i="3"/>
  <c r="BZ21" i="3"/>
  <c r="BY58" i="3"/>
  <c r="BY57" i="3"/>
  <c r="BY55" i="3"/>
  <c r="BY54" i="3"/>
  <c r="BY52" i="3"/>
  <c r="BY51" i="3"/>
  <c r="BY49" i="3"/>
  <c r="BY48" i="3"/>
  <c r="BY46" i="3"/>
  <c r="BY45" i="3"/>
  <c r="BY43" i="3"/>
  <c r="BY42" i="3"/>
  <c r="BY40" i="3"/>
  <c r="BY39" i="3"/>
  <c r="BY37" i="3"/>
  <c r="BY36" i="3"/>
  <c r="BY34" i="3"/>
  <c r="BY33" i="3"/>
  <c r="BY31" i="3"/>
  <c r="BY30" i="3"/>
  <c r="BY28" i="3"/>
  <c r="BY27" i="3"/>
  <c r="BY25" i="3"/>
  <c r="BY24" i="3"/>
  <c r="BY22" i="3"/>
  <c r="BW24" i="3"/>
  <c r="CJ22" i="3"/>
  <c r="CI22" i="3"/>
  <c r="CH22" i="3"/>
  <c r="CG22" i="3"/>
  <c r="BX22" i="3"/>
  <c r="BW22" i="3"/>
  <c r="CJ21" i="3"/>
  <c r="CI21" i="3"/>
  <c r="CH21" i="3"/>
  <c r="CG21" i="3"/>
  <c r="BX21" i="3"/>
  <c r="CJ58" i="3"/>
  <c r="CJ57" i="3"/>
  <c r="CJ55" i="3"/>
  <c r="CJ54" i="3"/>
  <c r="CJ52" i="3"/>
  <c r="CJ51" i="3"/>
  <c r="CJ49" i="3"/>
  <c r="CJ48" i="3"/>
  <c r="CJ46" i="3"/>
  <c r="CJ45" i="3"/>
  <c r="CJ43" i="3"/>
  <c r="CJ42" i="3"/>
  <c r="CJ40" i="3"/>
  <c r="CJ39" i="3"/>
  <c r="CJ37" i="3"/>
  <c r="CJ36" i="3"/>
  <c r="CJ34" i="3"/>
  <c r="CJ33" i="3"/>
  <c r="CJ31" i="3"/>
  <c r="CJ30" i="3"/>
  <c r="CJ28" i="3"/>
  <c r="CJ27" i="3"/>
  <c r="CJ25" i="3"/>
  <c r="CJ24" i="3"/>
  <c r="CI58" i="3"/>
  <c r="CI57" i="3"/>
  <c r="CI55" i="3"/>
  <c r="CI54" i="3"/>
  <c r="CI52" i="3"/>
  <c r="CI51" i="3"/>
  <c r="CI49" i="3"/>
  <c r="CI48" i="3"/>
  <c r="CI46" i="3"/>
  <c r="CI45" i="3"/>
  <c r="CI43" i="3"/>
  <c r="CI42" i="3"/>
  <c r="CI40" i="3"/>
  <c r="CI39" i="3"/>
  <c r="CI37" i="3"/>
  <c r="CI36" i="3"/>
  <c r="CI34" i="3"/>
  <c r="CI33" i="3"/>
  <c r="CI31" i="3"/>
  <c r="CI30" i="3"/>
  <c r="CI28" i="3"/>
  <c r="CI27" i="3"/>
  <c r="CI25" i="3"/>
  <c r="CI24" i="3"/>
  <c r="CH58" i="3"/>
  <c r="CH57" i="3"/>
  <c r="CH55" i="3"/>
  <c r="CH54" i="3"/>
  <c r="CH52" i="3"/>
  <c r="CH51" i="3"/>
  <c r="CH49" i="3"/>
  <c r="CH48" i="3"/>
  <c r="CH46" i="3"/>
  <c r="CH45" i="3"/>
  <c r="CH43" i="3"/>
  <c r="CH42" i="3"/>
  <c r="CH40" i="3"/>
  <c r="CH39" i="3"/>
  <c r="CH37" i="3"/>
  <c r="CH36" i="3"/>
  <c r="CH34" i="3"/>
  <c r="CH33" i="3"/>
  <c r="CH31" i="3"/>
  <c r="CH30" i="3"/>
  <c r="CH28" i="3"/>
  <c r="CH27" i="3"/>
  <c r="CH25" i="3"/>
  <c r="CH24" i="3"/>
  <c r="CG58" i="3"/>
  <c r="CG57" i="3"/>
  <c r="CG55" i="3"/>
  <c r="CG54" i="3"/>
  <c r="CG52" i="3"/>
  <c r="CG51" i="3"/>
  <c r="CG49" i="3"/>
  <c r="CG48" i="3"/>
  <c r="CG46" i="3"/>
  <c r="CG45" i="3"/>
  <c r="CG43" i="3"/>
  <c r="CG42" i="3"/>
  <c r="CG40" i="3"/>
  <c r="CG39" i="3"/>
  <c r="CG37" i="3"/>
  <c r="CG36" i="3"/>
  <c r="CG34" i="3"/>
  <c r="CG33" i="3"/>
  <c r="CG31" i="3"/>
  <c r="CG30" i="3"/>
  <c r="CG28" i="3"/>
  <c r="CG27" i="3"/>
  <c r="CG25" i="3"/>
  <c r="CG24" i="3"/>
  <c r="CV61" i="3" l="1"/>
  <c r="CN61" i="3"/>
  <c r="CA60" i="3"/>
  <c r="CF60" i="3"/>
  <c r="CE61" i="3"/>
  <c r="CU60" i="3"/>
  <c r="CM60" i="3"/>
  <c r="BY60" i="3"/>
  <c r="CD61" i="3"/>
  <c r="CV60" i="3"/>
  <c r="CQ61" i="3"/>
  <c r="CN60" i="3"/>
  <c r="CF61" i="3"/>
  <c r="CU61" i="3"/>
  <c r="CM61" i="3"/>
  <c r="CB60" i="3"/>
  <c r="CT60" i="3"/>
  <c r="CP60" i="3"/>
  <c r="CL60" i="3"/>
  <c r="CB61" i="3"/>
  <c r="CP61" i="3"/>
  <c r="CL61" i="3"/>
  <c r="CC60" i="3"/>
  <c r="CW60" i="3"/>
  <c r="CS61" i="3"/>
  <c r="CO60" i="3"/>
  <c r="CK61" i="3"/>
  <c r="BY61" i="3"/>
  <c r="CC61" i="3"/>
  <c r="CW61" i="3"/>
  <c r="CR61" i="3"/>
  <c r="CO61" i="3"/>
  <c r="CP53" i="3"/>
  <c r="BZ61" i="3"/>
  <c r="CA61" i="3"/>
  <c r="CD23" i="3"/>
  <c r="CA26" i="3"/>
  <c r="CP41" i="3"/>
  <c r="CG60" i="3"/>
  <c r="CI60" i="3"/>
  <c r="CG61" i="3"/>
  <c r="CI61" i="3"/>
  <c r="BZ23" i="3"/>
  <c r="BZ60" i="3"/>
  <c r="CC26" i="3"/>
  <c r="CT23" i="3"/>
  <c r="CT61" i="3"/>
  <c r="BX102" i="3"/>
  <c r="CP23" i="3"/>
  <c r="CR60" i="3"/>
  <c r="CQ60" i="3"/>
  <c r="CK60" i="3"/>
  <c r="CD60" i="3"/>
  <c r="BX23" i="3"/>
  <c r="CH60" i="3"/>
  <c r="CJ60" i="3"/>
  <c r="CB110" i="3" s="1"/>
  <c r="CH61" i="3"/>
  <c r="CJ61" i="3"/>
  <c r="CB111" i="3" s="1"/>
  <c r="BX101" i="3"/>
  <c r="CS60" i="3"/>
  <c r="CE60" i="3"/>
  <c r="BW23" i="3"/>
  <c r="CP35" i="3"/>
  <c r="CP47" i="3"/>
  <c r="CP59" i="3"/>
  <c r="CP26" i="3"/>
  <c r="CP29" i="3"/>
  <c r="CP32" i="3"/>
  <c r="CP38" i="3"/>
  <c r="CP44" i="3"/>
  <c r="CP50" i="3"/>
  <c r="CP56" i="3"/>
  <c r="CA71" i="3"/>
  <c r="CB71" i="3"/>
  <c r="BV71" i="3"/>
  <c r="BY23" i="3"/>
  <c r="BZ26" i="3"/>
  <c r="CW23" i="3"/>
  <c r="CW29" i="3"/>
  <c r="CK23" i="3"/>
  <c r="BX111" i="3" l="1"/>
  <c r="BY110" i="3"/>
  <c r="BY111" i="3"/>
  <c r="BX110" i="3"/>
  <c r="CA111" i="3"/>
  <c r="CA110" i="3"/>
  <c r="CP62" i="3"/>
  <c r="BW111" i="3"/>
  <c r="BW110" i="3"/>
  <c r="K150" i="2"/>
  <c r="B13" i="4" l="1"/>
  <c r="B12" i="4"/>
  <c r="D12" i="4" s="1"/>
  <c r="B11" i="4"/>
  <c r="D11" i="4" s="1"/>
  <c r="E12" i="4"/>
  <c r="E11" i="4"/>
  <c r="E145" i="3"/>
  <c r="E153" i="3"/>
  <c r="G118" i="3"/>
  <c r="F130" i="3"/>
  <c r="F145" i="3"/>
  <c r="L118" i="3"/>
  <c r="L130" i="3"/>
  <c r="L145" i="3"/>
  <c r="L115" i="3"/>
  <c r="K127" i="3"/>
  <c r="J142" i="3"/>
  <c r="J136" i="3"/>
  <c r="E121" i="3"/>
  <c r="E133" i="3"/>
  <c r="G148" i="3"/>
  <c r="K153" i="3"/>
  <c r="G152" i="3"/>
  <c r="L152" i="3"/>
  <c r="AP118" i="3"/>
  <c r="AP130" i="3"/>
  <c r="AP145" i="3"/>
  <c r="AU118" i="3"/>
  <c r="AU124" i="3"/>
  <c r="AU130" i="3"/>
  <c r="AU139" i="3"/>
  <c r="AU145" i="3"/>
  <c r="AU151" i="3"/>
  <c r="AT115" i="3"/>
  <c r="AT118" i="3"/>
  <c r="AT127" i="3"/>
  <c r="AT130" i="3"/>
  <c r="AT142" i="3"/>
  <c r="AT145" i="3"/>
  <c r="AT136" i="3"/>
  <c r="AT153" i="3"/>
  <c r="AP152" i="3"/>
  <c r="AU152" i="3"/>
  <c r="AT152" i="3"/>
  <c r="N10" i="1"/>
  <c r="N12" i="1"/>
  <c r="AN32" i="3" s="1"/>
  <c r="N14" i="1"/>
  <c r="AN38" i="3" s="1"/>
  <c r="N16" i="1"/>
  <c r="AN44" i="3" s="1"/>
  <c r="N18" i="1"/>
  <c r="N20" i="1"/>
  <c r="AN56" i="3" s="1"/>
  <c r="N22" i="1"/>
  <c r="AN62" i="3" s="1"/>
  <c r="N24" i="1"/>
  <c r="AN68" i="3" s="1"/>
  <c r="N26" i="1"/>
  <c r="AN74" i="3" s="1"/>
  <c r="N28" i="1"/>
  <c r="AN80" i="3" s="1"/>
  <c r="N30" i="1"/>
  <c r="AN86" i="3" s="1"/>
  <c r="N32" i="1"/>
  <c r="AN92" i="3" s="1"/>
  <c r="AS152" i="3"/>
  <c r="AS151" i="3"/>
  <c r="AS150" i="3"/>
  <c r="AS149" i="3"/>
  <c r="AS148" i="3"/>
  <c r="AS147" i="3"/>
  <c r="AS146" i="3"/>
  <c r="AS144" i="3"/>
  <c r="AS143" i="3"/>
  <c r="AS141" i="3"/>
  <c r="AS140" i="3"/>
  <c r="AS139" i="3"/>
  <c r="AS138" i="3"/>
  <c r="AS137" i="3"/>
  <c r="AS135" i="3"/>
  <c r="AS134" i="3"/>
  <c r="AS133" i="3"/>
  <c r="AS132" i="3"/>
  <c r="AS131" i="3"/>
  <c r="AS129" i="3"/>
  <c r="AS128" i="3"/>
  <c r="AS126" i="3"/>
  <c r="AS125" i="3"/>
  <c r="AS124" i="3"/>
  <c r="AS123" i="3"/>
  <c r="AS122" i="3"/>
  <c r="AS121" i="3"/>
  <c r="AS120" i="3"/>
  <c r="AS119" i="3"/>
  <c r="AS117" i="3"/>
  <c r="AS116" i="3"/>
  <c r="AS114" i="3"/>
  <c r="BW71" i="3"/>
  <c r="BX71" i="3"/>
  <c r="BY71" i="3"/>
  <c r="BZ71" i="3"/>
  <c r="BV72" i="3"/>
  <c r="BW72" i="3"/>
  <c r="BX72" i="3"/>
  <c r="BY72" i="3"/>
  <c r="BZ72" i="3"/>
  <c r="CA72" i="3"/>
  <c r="CB72" i="3"/>
  <c r="CG23" i="3"/>
  <c r="CR23" i="3"/>
  <c r="CS23" i="3"/>
  <c r="CI23" i="3"/>
  <c r="CJ23" i="3"/>
  <c r="D32" i="3"/>
  <c r="BU26" i="3" s="1"/>
  <c r="D38" i="3"/>
  <c r="BU29" i="3" s="1"/>
  <c r="D44" i="3"/>
  <c r="BU32" i="3" s="1"/>
  <c r="D50" i="3"/>
  <c r="D56" i="3"/>
  <c r="BU38" i="3" s="1"/>
  <c r="D62" i="3"/>
  <c r="BU41" i="3" s="1"/>
  <c r="D68" i="3"/>
  <c r="BU44" i="3" s="1"/>
  <c r="D74" i="3"/>
  <c r="BU47" i="3" s="1"/>
  <c r="D80" i="3"/>
  <c r="BU50" i="3" s="1"/>
  <c r="D86" i="3"/>
  <c r="BU53" i="3" s="1"/>
  <c r="D92" i="3"/>
  <c r="BU56" i="3" s="1"/>
  <c r="BX24" i="3"/>
  <c r="BX27" i="3"/>
  <c r="BV77" i="3" s="1"/>
  <c r="BX30" i="3"/>
  <c r="BV80" i="3" s="1"/>
  <c r="BX33" i="3"/>
  <c r="BV83" i="3" s="1"/>
  <c r="BX36" i="3"/>
  <c r="BZ86" i="3" s="1"/>
  <c r="BX39" i="3"/>
  <c r="BZ89" i="3" s="1"/>
  <c r="BX42" i="3"/>
  <c r="BZ92" i="3" s="1"/>
  <c r="BX45" i="3"/>
  <c r="BZ95" i="3" s="1"/>
  <c r="BX48" i="3"/>
  <c r="BZ98" i="3" s="1"/>
  <c r="BX51" i="3"/>
  <c r="BV101" i="3" s="1"/>
  <c r="BX54" i="3"/>
  <c r="BV104" i="3" s="1"/>
  <c r="BX57" i="3"/>
  <c r="BV107" i="3" s="1"/>
  <c r="CK26" i="3"/>
  <c r="CK32" i="3"/>
  <c r="CK38" i="3"/>
  <c r="CK44" i="3"/>
  <c r="CK50" i="3"/>
  <c r="CL41" i="3"/>
  <c r="CL53" i="3"/>
  <c r="CM32" i="3"/>
  <c r="CO44" i="3"/>
  <c r="CO56" i="3"/>
  <c r="CQ41" i="3"/>
  <c r="CQ53" i="3"/>
  <c r="BW80" i="3"/>
  <c r="BW86" i="3"/>
  <c r="CR44" i="3"/>
  <c r="BW98" i="3"/>
  <c r="CR56" i="3"/>
  <c r="BW77" i="3"/>
  <c r="CS41" i="3"/>
  <c r="BW95" i="3"/>
  <c r="CS59" i="3"/>
  <c r="CT38" i="3"/>
  <c r="CT50" i="3"/>
  <c r="CU35" i="3"/>
  <c r="CU47" i="3"/>
  <c r="CU59" i="3"/>
  <c r="CV38" i="3"/>
  <c r="CV44" i="3"/>
  <c r="CW41" i="3"/>
  <c r="CW47" i="3"/>
  <c r="BX25" i="3"/>
  <c r="BV75" i="3" s="1"/>
  <c r="BX31" i="3"/>
  <c r="BZ81" i="3" s="1"/>
  <c r="BX37" i="3"/>
  <c r="BX40" i="3"/>
  <c r="BV90" i="3" s="1"/>
  <c r="BX43" i="3"/>
  <c r="BV93" i="3" s="1"/>
  <c r="BX49" i="3"/>
  <c r="BV99" i="3" s="1"/>
  <c r="BX55" i="3"/>
  <c r="BV105" i="3" s="1"/>
  <c r="CK35" i="3"/>
  <c r="CK47" i="3"/>
  <c r="CK59" i="3"/>
  <c r="CL32" i="3"/>
  <c r="CL44" i="3"/>
  <c r="CL56" i="3"/>
  <c r="CM41" i="3"/>
  <c r="CM44" i="3"/>
  <c r="CM53" i="3"/>
  <c r="CM56" i="3"/>
  <c r="CN32" i="3"/>
  <c r="CN44" i="3"/>
  <c r="CN56" i="3"/>
  <c r="CO35" i="3"/>
  <c r="CO41" i="3"/>
  <c r="CO53" i="3"/>
  <c r="CO59" i="3"/>
  <c r="CQ26" i="3"/>
  <c r="CQ38" i="3"/>
  <c r="CQ44" i="3"/>
  <c r="CQ50" i="3"/>
  <c r="CR35" i="3"/>
  <c r="CR47" i="3"/>
  <c r="CR59" i="3"/>
  <c r="CT41" i="3"/>
  <c r="CT53" i="3"/>
  <c r="CU26" i="3"/>
  <c r="CU38" i="3"/>
  <c r="CU50" i="3"/>
  <c r="CV35" i="3"/>
  <c r="CV47" i="3"/>
  <c r="CV59" i="3"/>
  <c r="CW32" i="3"/>
  <c r="CW44" i="3"/>
  <c r="CW56" i="3"/>
  <c r="BX26" i="3"/>
  <c r="BX32" i="3"/>
  <c r="BX35" i="3"/>
  <c r="BX38" i="3"/>
  <c r="BX41" i="3"/>
  <c r="BX44" i="3"/>
  <c r="BX47" i="3"/>
  <c r="BX50" i="3"/>
  <c r="BX53" i="3"/>
  <c r="BX56" i="3"/>
  <c r="BX59" i="3"/>
  <c r="BY26" i="3"/>
  <c r="BY29" i="3"/>
  <c r="BY32" i="3"/>
  <c r="BY35" i="3"/>
  <c r="BY38" i="3"/>
  <c r="BY41" i="3"/>
  <c r="BY44" i="3"/>
  <c r="BY47" i="3"/>
  <c r="BY50" i="3"/>
  <c r="BY53" i="3"/>
  <c r="BY56" i="3"/>
  <c r="BY59" i="3"/>
  <c r="BZ29" i="3"/>
  <c r="BZ32" i="3"/>
  <c r="BZ35" i="3"/>
  <c r="BZ38" i="3"/>
  <c r="BZ41" i="3"/>
  <c r="BZ44" i="3"/>
  <c r="BZ47" i="3"/>
  <c r="BZ50" i="3"/>
  <c r="BZ53" i="3"/>
  <c r="BZ56" i="3"/>
  <c r="BZ59" i="3"/>
  <c r="CA29" i="3"/>
  <c r="CA32" i="3"/>
  <c r="CA35" i="3"/>
  <c r="CA38" i="3"/>
  <c r="CA41" i="3"/>
  <c r="CA44" i="3"/>
  <c r="CA47" i="3"/>
  <c r="CA50" i="3"/>
  <c r="CA53" i="3"/>
  <c r="CA56" i="3"/>
  <c r="CA59" i="3"/>
  <c r="CB26" i="3"/>
  <c r="CB29" i="3"/>
  <c r="CB32" i="3"/>
  <c r="CB35" i="3"/>
  <c r="CB38" i="3"/>
  <c r="CB41" i="3"/>
  <c r="CB44" i="3"/>
  <c r="CB47" i="3"/>
  <c r="CB50" i="3"/>
  <c r="CB53" i="3"/>
  <c r="CB56" i="3"/>
  <c r="CB59" i="3"/>
  <c r="CC29" i="3"/>
  <c r="CC32" i="3"/>
  <c r="CC35" i="3"/>
  <c r="CC38" i="3"/>
  <c r="CC41" i="3"/>
  <c r="CC44" i="3"/>
  <c r="CC47" i="3"/>
  <c r="CC50" i="3"/>
  <c r="CC53" i="3"/>
  <c r="CC56" i="3"/>
  <c r="CC59" i="3"/>
  <c r="CD26" i="3"/>
  <c r="CD29" i="3"/>
  <c r="CD32" i="3"/>
  <c r="CD35" i="3"/>
  <c r="CD38" i="3"/>
  <c r="CD41" i="3"/>
  <c r="CD44" i="3"/>
  <c r="CD47" i="3"/>
  <c r="CD50" i="3"/>
  <c r="CD53" i="3"/>
  <c r="CD56" i="3"/>
  <c r="CD59" i="3"/>
  <c r="CE26" i="3"/>
  <c r="CE29" i="3"/>
  <c r="CE32" i="3"/>
  <c r="CE35" i="3"/>
  <c r="CE38" i="3"/>
  <c r="CE41" i="3"/>
  <c r="CE44" i="3"/>
  <c r="CE47" i="3"/>
  <c r="CE50" i="3"/>
  <c r="CE53" i="3"/>
  <c r="CE56" i="3"/>
  <c r="CE59" i="3"/>
  <c r="CF26" i="3"/>
  <c r="CF29" i="3"/>
  <c r="CF32" i="3"/>
  <c r="CF35" i="3"/>
  <c r="CF38" i="3"/>
  <c r="CF41" i="3"/>
  <c r="CF44" i="3"/>
  <c r="CF47" i="3"/>
  <c r="CF50" i="3"/>
  <c r="CF53" i="3"/>
  <c r="CF56" i="3"/>
  <c r="CF59" i="3"/>
  <c r="CG26" i="3"/>
  <c r="CG29" i="3"/>
  <c r="CG32" i="3"/>
  <c r="CG35" i="3"/>
  <c r="CG38" i="3"/>
  <c r="CG41" i="3"/>
  <c r="CG44" i="3"/>
  <c r="CG47" i="3"/>
  <c r="CG50" i="3"/>
  <c r="CG53" i="3"/>
  <c r="CG56" i="3"/>
  <c r="CG59" i="3"/>
  <c r="CH26" i="3"/>
  <c r="CH29" i="3"/>
  <c r="CH32" i="3"/>
  <c r="CH35" i="3"/>
  <c r="CH38" i="3"/>
  <c r="CH41" i="3"/>
  <c r="CH44" i="3"/>
  <c r="CH47" i="3"/>
  <c r="CH50" i="3"/>
  <c r="CH53" i="3"/>
  <c r="CH56" i="3"/>
  <c r="CH59" i="3"/>
  <c r="CI26" i="3"/>
  <c r="CI29" i="3"/>
  <c r="CI32" i="3"/>
  <c r="CA82" i="3" s="1"/>
  <c r="CI35" i="3"/>
  <c r="CI38" i="3"/>
  <c r="CI41" i="3"/>
  <c r="CI44" i="3"/>
  <c r="CA94" i="3" s="1"/>
  <c r="CI47" i="3"/>
  <c r="CA97" i="3" s="1"/>
  <c r="CI50" i="3"/>
  <c r="CA100" i="3" s="1"/>
  <c r="CI53" i="3"/>
  <c r="CI56" i="3"/>
  <c r="CI59" i="3"/>
  <c r="CJ26" i="3"/>
  <c r="CJ29" i="3"/>
  <c r="CJ32" i="3"/>
  <c r="CB82" i="3" s="1"/>
  <c r="CJ35" i="3"/>
  <c r="CJ38" i="3"/>
  <c r="CJ41" i="3"/>
  <c r="CJ44" i="3"/>
  <c r="CJ47" i="3"/>
  <c r="CJ50" i="3"/>
  <c r="CJ53" i="3"/>
  <c r="CJ56" i="3"/>
  <c r="CB106" i="3" s="1"/>
  <c r="CJ59" i="3"/>
  <c r="CB109" i="3" s="1"/>
  <c r="CL35" i="3"/>
  <c r="CM38" i="3"/>
  <c r="CN47" i="3"/>
  <c r="CO26" i="3"/>
  <c r="CO32" i="3"/>
  <c r="CO38" i="3"/>
  <c r="CO47" i="3"/>
  <c r="CO50" i="3"/>
  <c r="CQ35" i="3"/>
  <c r="CQ47" i="3"/>
  <c r="CQ56" i="3"/>
  <c r="CQ59" i="3"/>
  <c r="CR29" i="3"/>
  <c r="CR32" i="3"/>
  <c r="CR38" i="3"/>
  <c r="CR53" i="3"/>
  <c r="BX103" i="3" s="1"/>
  <c r="CS26" i="3"/>
  <c r="CS29" i="3"/>
  <c r="BY79" i="3" s="1"/>
  <c r="CS35" i="3"/>
  <c r="CS38" i="3"/>
  <c r="CS47" i="3"/>
  <c r="CS50" i="3"/>
  <c r="CS53" i="3"/>
  <c r="CT26" i="3"/>
  <c r="CT32" i="3"/>
  <c r="CT35" i="3"/>
  <c r="CT44" i="3"/>
  <c r="CT47" i="3"/>
  <c r="CT56" i="3"/>
  <c r="CT59" i="3"/>
  <c r="CU29" i="3"/>
  <c r="CU32" i="3"/>
  <c r="CU41" i="3"/>
  <c r="CU44" i="3"/>
  <c r="CU53" i="3"/>
  <c r="CU56" i="3"/>
  <c r="CV26" i="3"/>
  <c r="CV29" i="3"/>
  <c r="CV32" i="3"/>
  <c r="CV41" i="3"/>
  <c r="CV50" i="3"/>
  <c r="CV53" i="3"/>
  <c r="CV56" i="3"/>
  <c r="CW26" i="3"/>
  <c r="CW35" i="3"/>
  <c r="CW38" i="3"/>
  <c r="CW50" i="3"/>
  <c r="CW53" i="3"/>
  <c r="CW59" i="3"/>
  <c r="BW25" i="3"/>
  <c r="BW27" i="3"/>
  <c r="BW28" i="3"/>
  <c r="BW30" i="3"/>
  <c r="BW31" i="3"/>
  <c r="BW33" i="3"/>
  <c r="BW34" i="3"/>
  <c r="BW36" i="3"/>
  <c r="BW37" i="3"/>
  <c r="BW39" i="3"/>
  <c r="BW40" i="3"/>
  <c r="BW42" i="3"/>
  <c r="BW43" i="3"/>
  <c r="BW45" i="3"/>
  <c r="BW46" i="3"/>
  <c r="BW48" i="3"/>
  <c r="BW49" i="3"/>
  <c r="BW51" i="3"/>
  <c r="BW52" i="3"/>
  <c r="BW54" i="3"/>
  <c r="BW55" i="3"/>
  <c r="BW57" i="3"/>
  <c r="BW58" i="3"/>
  <c r="CN23" i="3"/>
  <c r="BV23" i="3"/>
  <c r="BU23" i="3"/>
  <c r="CF23" i="3"/>
  <c r="CB23" i="3"/>
  <c r="CV23" i="3"/>
  <c r="CU23" i="3"/>
  <c r="CQ23" i="3"/>
  <c r="CO23" i="3"/>
  <c r="CM23" i="3"/>
  <c r="CL23" i="3"/>
  <c r="CH23" i="3"/>
  <c r="CE23" i="3"/>
  <c r="CC23" i="3"/>
  <c r="CA23" i="3"/>
  <c r="F99" i="2"/>
  <c r="E99" i="2"/>
  <c r="J151" i="2"/>
  <c r="O145" i="2"/>
  <c r="O139" i="2"/>
  <c r="O127" i="2"/>
  <c r="O121" i="2"/>
  <c r="D13" i="4"/>
  <c r="E150" i="3"/>
  <c r="E149" i="3"/>
  <c r="E147" i="3"/>
  <c r="E146" i="3"/>
  <c r="E144" i="3"/>
  <c r="E143" i="3"/>
  <c r="E141" i="3"/>
  <c r="E140" i="3"/>
  <c r="E138" i="3"/>
  <c r="E137" i="3"/>
  <c r="E135" i="3"/>
  <c r="E134" i="3"/>
  <c r="E132" i="3"/>
  <c r="E131" i="3"/>
  <c r="E129" i="3"/>
  <c r="E128" i="3"/>
  <c r="E126" i="3"/>
  <c r="E125" i="3"/>
  <c r="E123" i="3"/>
  <c r="E122" i="3"/>
  <c r="E120" i="3"/>
  <c r="E119" i="3"/>
  <c r="E117" i="3"/>
  <c r="E116" i="3"/>
  <c r="E114" i="3"/>
  <c r="AM44" i="3"/>
  <c r="AM38" i="3"/>
  <c r="AM32" i="3"/>
  <c r="AM26" i="3"/>
  <c r="F12" i="4"/>
  <c r="E87" i="2"/>
  <c r="E81" i="2"/>
  <c r="E75" i="2"/>
  <c r="E69" i="2"/>
  <c r="E63" i="2"/>
  <c r="E57" i="2"/>
  <c r="E51" i="2"/>
  <c r="E45" i="2"/>
  <c r="E39" i="2"/>
  <c r="E33" i="2"/>
  <c r="E27" i="2"/>
  <c r="E21" i="2"/>
  <c r="D26" i="3"/>
  <c r="F10" i="1"/>
  <c r="F12" i="1"/>
  <c r="F27" i="2" s="1"/>
  <c r="F14" i="1"/>
  <c r="F33" i="2" s="1"/>
  <c r="F16" i="1"/>
  <c r="F39" i="2" s="1"/>
  <c r="F32" i="1"/>
  <c r="F87" i="2" s="1"/>
  <c r="F30" i="1"/>
  <c r="F81" i="2" s="1"/>
  <c r="F28" i="1"/>
  <c r="F75" i="2" s="1"/>
  <c r="F26" i="1"/>
  <c r="F69" i="2" s="1"/>
  <c r="F24" i="1"/>
  <c r="F63" i="2" s="1"/>
  <c r="F22" i="1"/>
  <c r="F57" i="2" s="1"/>
  <c r="F20" i="1"/>
  <c r="F51" i="2" s="1"/>
  <c r="F18" i="1"/>
  <c r="P117" i="2"/>
  <c r="P120" i="2"/>
  <c r="O120" i="2"/>
  <c r="P122" i="2"/>
  <c r="P123" i="2"/>
  <c r="O123" i="2"/>
  <c r="M126" i="2"/>
  <c r="P128" i="2"/>
  <c r="M129" i="2"/>
  <c r="P129" i="2"/>
  <c r="O129" i="2"/>
  <c r="P131" i="2"/>
  <c r="M131" i="2"/>
  <c r="P132" i="2"/>
  <c r="P134" i="2"/>
  <c r="M135" i="2"/>
  <c r="P135" i="2"/>
  <c r="O135" i="2"/>
  <c r="P137" i="2"/>
  <c r="M138" i="2"/>
  <c r="P138" i="2"/>
  <c r="O138" i="2"/>
  <c r="P140" i="2"/>
  <c r="M141" i="2"/>
  <c r="P141" i="2"/>
  <c r="P143" i="2"/>
  <c r="M144" i="2"/>
  <c r="P144" i="2"/>
  <c r="P146" i="2"/>
  <c r="P147" i="2"/>
  <c r="O147" i="2"/>
  <c r="C118" i="2"/>
  <c r="C121" i="2"/>
  <c r="C115" i="2"/>
  <c r="C148" i="2"/>
  <c r="C145" i="2"/>
  <c r="C142" i="2"/>
  <c r="C139" i="2"/>
  <c r="C136" i="2"/>
  <c r="C133" i="2"/>
  <c r="C130" i="2"/>
  <c r="C127" i="2"/>
  <c r="C124" i="2"/>
  <c r="M128" i="2"/>
  <c r="O141" i="2"/>
  <c r="O136" i="2"/>
  <c r="O133" i="2"/>
  <c r="O142" i="2"/>
  <c r="O148" i="2"/>
  <c r="O130" i="2"/>
  <c r="O126" i="2"/>
  <c r="O132" i="2"/>
  <c r="O144" i="2"/>
  <c r="M140" i="2"/>
  <c r="M132" i="2"/>
  <c r="O124" i="2"/>
  <c r="M125" i="2"/>
  <c r="M147" i="2"/>
  <c r="M123" i="2"/>
  <c r="I113" i="3"/>
  <c r="I114" i="3"/>
  <c r="I116" i="3"/>
  <c r="I117" i="3"/>
  <c r="I119" i="3"/>
  <c r="I120" i="3"/>
  <c r="I122" i="3"/>
  <c r="I123" i="3"/>
  <c r="I125" i="3"/>
  <c r="I126" i="3"/>
  <c r="I128" i="3"/>
  <c r="I129" i="3"/>
  <c r="I131" i="3"/>
  <c r="I132" i="3"/>
  <c r="I134" i="3"/>
  <c r="I135" i="3"/>
  <c r="I137" i="3"/>
  <c r="I138" i="3"/>
  <c r="I140" i="3"/>
  <c r="I141" i="3"/>
  <c r="I143" i="3"/>
  <c r="I144" i="3"/>
  <c r="I146" i="3"/>
  <c r="I147" i="3"/>
  <c r="I149" i="3"/>
  <c r="I150" i="3"/>
  <c r="AM92" i="3"/>
  <c r="AM86" i="3"/>
  <c r="AM80" i="3"/>
  <c r="AM74" i="3"/>
  <c r="AM68" i="3"/>
  <c r="AM62" i="3"/>
  <c r="AM56" i="3"/>
  <c r="AM50" i="3"/>
  <c r="P148" i="2"/>
  <c r="P139" i="2"/>
  <c r="P133" i="2"/>
  <c r="P124" i="2"/>
  <c r="F113" i="3"/>
  <c r="G113" i="3"/>
  <c r="J113" i="3"/>
  <c r="K113" i="3"/>
  <c r="L113" i="3"/>
  <c r="F114" i="3"/>
  <c r="G114" i="3"/>
  <c r="J114" i="3"/>
  <c r="K114" i="3"/>
  <c r="L114" i="3"/>
  <c r="F116" i="3"/>
  <c r="G116" i="3"/>
  <c r="J116" i="3"/>
  <c r="K116" i="3"/>
  <c r="L116" i="3"/>
  <c r="F117" i="3"/>
  <c r="G117" i="3"/>
  <c r="J117" i="3"/>
  <c r="K117" i="3"/>
  <c r="L117" i="3"/>
  <c r="F119" i="3"/>
  <c r="G119" i="3"/>
  <c r="J119" i="3"/>
  <c r="K119" i="3"/>
  <c r="L119" i="3"/>
  <c r="F120" i="3"/>
  <c r="G120" i="3"/>
  <c r="J120" i="3"/>
  <c r="K120" i="3"/>
  <c r="L120" i="3"/>
  <c r="F122" i="3"/>
  <c r="G122" i="3"/>
  <c r="J122" i="3"/>
  <c r="K122" i="3"/>
  <c r="L122" i="3"/>
  <c r="F123" i="3"/>
  <c r="G123" i="3"/>
  <c r="J123" i="3"/>
  <c r="K123" i="3"/>
  <c r="L123" i="3"/>
  <c r="F125" i="3"/>
  <c r="G125" i="3"/>
  <c r="J125" i="3"/>
  <c r="K125" i="3"/>
  <c r="L125" i="3"/>
  <c r="F126" i="3"/>
  <c r="G126" i="3"/>
  <c r="J126" i="3"/>
  <c r="K126" i="3"/>
  <c r="L126" i="3"/>
  <c r="F128" i="3"/>
  <c r="G128" i="3"/>
  <c r="J128" i="3"/>
  <c r="K128" i="3"/>
  <c r="L128" i="3"/>
  <c r="F129" i="3"/>
  <c r="G129" i="3"/>
  <c r="J129" i="3"/>
  <c r="K129" i="3"/>
  <c r="L129" i="3"/>
  <c r="F131" i="3"/>
  <c r="G131" i="3"/>
  <c r="J131" i="3"/>
  <c r="K131" i="3"/>
  <c r="L131" i="3"/>
  <c r="F132" i="3"/>
  <c r="G132" i="3"/>
  <c r="J132" i="3"/>
  <c r="K132" i="3"/>
  <c r="L132" i="3"/>
  <c r="F134" i="3"/>
  <c r="G134" i="3"/>
  <c r="J134" i="3"/>
  <c r="K134" i="3"/>
  <c r="L134" i="3"/>
  <c r="F135" i="3"/>
  <c r="G135" i="3"/>
  <c r="J135" i="3"/>
  <c r="K135" i="3"/>
  <c r="L135" i="3"/>
  <c r="F137" i="3"/>
  <c r="G137" i="3"/>
  <c r="J137" i="3"/>
  <c r="K137" i="3"/>
  <c r="L137" i="3"/>
  <c r="F138" i="3"/>
  <c r="G138" i="3"/>
  <c r="J138" i="3"/>
  <c r="K138" i="3"/>
  <c r="L138" i="3"/>
  <c r="F140" i="3"/>
  <c r="G140" i="3"/>
  <c r="J140" i="3"/>
  <c r="K140" i="3"/>
  <c r="L140" i="3"/>
  <c r="F141" i="3"/>
  <c r="G141" i="3"/>
  <c r="J141" i="3"/>
  <c r="K141" i="3"/>
  <c r="L141" i="3"/>
  <c r="F143" i="3"/>
  <c r="G143" i="3"/>
  <c r="J143" i="3"/>
  <c r="K143" i="3"/>
  <c r="L143" i="3"/>
  <c r="F144" i="3"/>
  <c r="G144" i="3"/>
  <c r="J144" i="3"/>
  <c r="K144" i="3"/>
  <c r="L144" i="3"/>
  <c r="F146" i="3"/>
  <c r="G146" i="3"/>
  <c r="J146" i="3"/>
  <c r="K146" i="3"/>
  <c r="L146" i="3"/>
  <c r="F147" i="3"/>
  <c r="G147" i="3"/>
  <c r="J147" i="3"/>
  <c r="K147" i="3"/>
  <c r="L147" i="3"/>
  <c r="F149" i="3"/>
  <c r="G149" i="3"/>
  <c r="J149" i="3"/>
  <c r="K149" i="3"/>
  <c r="L149" i="3"/>
  <c r="F150" i="3"/>
  <c r="G150" i="3"/>
  <c r="J150" i="3"/>
  <c r="K150" i="3"/>
  <c r="L150" i="3"/>
  <c r="BV95" i="3"/>
  <c r="E151" i="3"/>
  <c r="E142" i="3"/>
  <c r="E139" i="3"/>
  <c r="E136" i="3"/>
  <c r="E127" i="3"/>
  <c r="E124" i="3"/>
  <c r="E115" i="3"/>
  <c r="E152" i="3"/>
  <c r="BY87" i="3"/>
  <c r="BY99" i="3"/>
  <c r="CB105" i="3"/>
  <c r="CB78" i="3"/>
  <c r="CB84" i="3"/>
  <c r="CB90" i="3"/>
  <c r="CB96" i="3"/>
  <c r="CB102" i="3"/>
  <c r="CB108" i="3"/>
  <c r="BX77" i="3"/>
  <c r="BX83" i="3"/>
  <c r="BX89" i="3"/>
  <c r="BX107" i="3"/>
  <c r="J148" i="3"/>
  <c r="G153" i="3"/>
  <c r="G151" i="3"/>
  <c r="J151" i="3"/>
  <c r="G142" i="3"/>
  <c r="G139" i="3"/>
  <c r="K139" i="3"/>
  <c r="G136" i="3"/>
  <c r="G127" i="3"/>
  <c r="G124" i="3"/>
  <c r="K124" i="3"/>
  <c r="K118" i="3"/>
  <c r="G115" i="3"/>
  <c r="J124" i="3"/>
  <c r="J121" i="3"/>
  <c r="J133" i="3"/>
  <c r="J139" i="3"/>
  <c r="I153" i="3"/>
  <c r="I152" i="3"/>
  <c r="L151" i="3"/>
  <c r="L148" i="3"/>
  <c r="L139" i="3"/>
  <c r="L133" i="3"/>
  <c r="I130" i="3"/>
  <c r="I127" i="3"/>
  <c r="L124" i="3"/>
  <c r="I115" i="3"/>
  <c r="BY75" i="3"/>
  <c r="BX95" i="3"/>
  <c r="BX75" i="3"/>
  <c r="CB80" i="3"/>
  <c r="BY80" i="3"/>
  <c r="BX81" i="3"/>
  <c r="BW84" i="3"/>
  <c r="CB86" i="3"/>
  <c r="BY86" i="3"/>
  <c r="CB92" i="3"/>
  <c r="BY92" i="3"/>
  <c r="BX93" i="3"/>
  <c r="BW96" i="3"/>
  <c r="CB98" i="3"/>
  <c r="BY98" i="3"/>
  <c r="BX99" i="3"/>
  <c r="BX105" i="3"/>
  <c r="BW108" i="3"/>
  <c r="F115" i="3"/>
  <c r="K151" i="3"/>
  <c r="K136" i="3"/>
  <c r="J130" i="3"/>
  <c r="CB81" i="3"/>
  <c r="K145" i="3"/>
  <c r="K130" i="3"/>
  <c r="F127" i="3"/>
  <c r="F153" i="3"/>
  <c r="BY108" i="3"/>
  <c r="F151" i="3"/>
  <c r="I151" i="3"/>
  <c r="F139" i="3"/>
  <c r="I139" i="3"/>
  <c r="F136" i="3"/>
  <c r="I136" i="3"/>
  <c r="F124" i="3"/>
  <c r="I124" i="3"/>
  <c r="CA93" i="3"/>
  <c r="BZ93" i="3"/>
  <c r="K152" i="3"/>
  <c r="J152" i="3"/>
  <c r="CB75" i="3"/>
  <c r="CA77" i="3"/>
  <c r="BZ77" i="3"/>
  <c r="CA83" i="3"/>
  <c r="CB87" i="3"/>
  <c r="CA89" i="3"/>
  <c r="CB93" i="3"/>
  <c r="CA95" i="3"/>
  <c r="CB99" i="3"/>
  <c r="CA101" i="3"/>
  <c r="CA107" i="3"/>
  <c r="BX87" i="3"/>
  <c r="I118" i="3"/>
  <c r="CA75" i="3"/>
  <c r="CA81" i="3"/>
  <c r="CA99" i="3"/>
  <c r="CB77" i="3"/>
  <c r="CB83" i="3"/>
  <c r="CB95" i="3"/>
  <c r="CB101" i="3"/>
  <c r="CB107" i="3"/>
  <c r="CB89" i="3"/>
  <c r="I145" i="3"/>
  <c r="F142" i="3"/>
  <c r="I142" i="3"/>
  <c r="CB74" i="3"/>
  <c r="BY74" i="3"/>
  <c r="CA87" i="3"/>
  <c r="CA74" i="3"/>
  <c r="BX74" i="3"/>
  <c r="BY78" i="3"/>
  <c r="CA80" i="3"/>
  <c r="BW83" i="3"/>
  <c r="BY84" i="3"/>
  <c r="CA86" i="3"/>
  <c r="BX86" i="3"/>
  <c r="BW89" i="3"/>
  <c r="BY90" i="3"/>
  <c r="CA92" i="3"/>
  <c r="BX92" i="3"/>
  <c r="BY96" i="3"/>
  <c r="CA98" i="3"/>
  <c r="BW75" i="3"/>
  <c r="BY77" i="3"/>
  <c r="CA78" i="3"/>
  <c r="BW81" i="3"/>
  <c r="BY83" i="3"/>
  <c r="CA84" i="3"/>
  <c r="BX84" i="3"/>
  <c r="BW87" i="3"/>
  <c r="BY89" i="3"/>
  <c r="CA90" i="3"/>
  <c r="BW93" i="3"/>
  <c r="BY95" i="3"/>
  <c r="CA96" i="3"/>
  <c r="BX96" i="3"/>
  <c r="BW99" i="3"/>
  <c r="BY101" i="3"/>
  <c r="CA102" i="3"/>
  <c r="BY107" i="3"/>
  <c r="CA108" i="3"/>
  <c r="BX108" i="3"/>
  <c r="BW101" i="3"/>
  <c r="BY102" i="3"/>
  <c r="CA104" i="3"/>
  <c r="BX104" i="3"/>
  <c r="BW107" i="3"/>
  <c r="CB104" i="3"/>
  <c r="BY104" i="3"/>
  <c r="CA105" i="3"/>
  <c r="BZ105" i="3"/>
  <c r="CA85" i="3"/>
  <c r="D5" i="4"/>
  <c r="D4" i="4"/>
  <c r="D6" i="4"/>
  <c r="G4" i="4"/>
  <c r="M142" i="2"/>
  <c r="M130" i="2"/>
  <c r="M124" i="2"/>
  <c r="CB100" i="3" l="1"/>
  <c r="BU35" i="3"/>
  <c r="D108" i="3"/>
  <c r="D107" i="3"/>
  <c r="N36" i="1"/>
  <c r="AM105" i="3"/>
  <c r="AM106" i="3"/>
  <c r="F36" i="1"/>
  <c r="F101" i="2" s="1"/>
  <c r="D104" i="3"/>
  <c r="D106" i="3"/>
  <c r="D105" i="3"/>
  <c r="BU71" i="3"/>
  <c r="BU72" i="3"/>
  <c r="BU73" i="3"/>
  <c r="CB88" i="3"/>
  <c r="E32" i="3"/>
  <c r="BV26" i="3" s="1"/>
  <c r="CB85" i="3"/>
  <c r="BX94" i="3"/>
  <c r="D118" i="2"/>
  <c r="Q116" i="2" s="1"/>
  <c r="F45" i="2"/>
  <c r="F38" i="1"/>
  <c r="F103" i="2" s="1"/>
  <c r="F37" i="1"/>
  <c r="F102" i="2" s="1"/>
  <c r="AN50" i="3"/>
  <c r="N38" i="1"/>
  <c r="N37" i="1"/>
  <c r="CB76" i="3"/>
  <c r="AM107" i="3"/>
  <c r="AM108" i="3"/>
  <c r="CA109" i="3"/>
  <c r="CA106" i="3"/>
  <c r="F21" i="2"/>
  <c r="F35" i="1"/>
  <c r="F100" i="2" s="1"/>
  <c r="AN26" i="3"/>
  <c r="N35" i="1"/>
  <c r="BU62" i="3"/>
  <c r="E86" i="3"/>
  <c r="D145" i="3" s="1"/>
  <c r="AM147" i="3"/>
  <c r="AM146" i="3"/>
  <c r="AM148" i="3"/>
  <c r="BZ75" i="3"/>
  <c r="CB97" i="3"/>
  <c r="CB94" i="3"/>
  <c r="BZ104" i="3"/>
  <c r="BZ83" i="3"/>
  <c r="D127" i="2"/>
  <c r="H125" i="2" s="1"/>
  <c r="L116" i="2"/>
  <c r="BZ88" i="3"/>
  <c r="BX97" i="3"/>
  <c r="BV89" i="3"/>
  <c r="BV97" i="3"/>
  <c r="BV92" i="3"/>
  <c r="CC62" i="3"/>
  <c r="CH62" i="3"/>
  <c r="CF62" i="3"/>
  <c r="BV109" i="3"/>
  <c r="D124" i="2"/>
  <c r="L123" i="2" s="1"/>
  <c r="E44" i="3"/>
  <c r="D124" i="3" s="1"/>
  <c r="E62" i="3"/>
  <c r="D132" i="3" s="1"/>
  <c r="D139" i="2"/>
  <c r="L137" i="2" s="1"/>
  <c r="D133" i="2"/>
  <c r="L132" i="2" s="1"/>
  <c r="D145" i="2"/>
  <c r="L144" i="2" s="1"/>
  <c r="D115" i="2"/>
  <c r="L114" i="2" s="1"/>
  <c r="D121" i="2"/>
  <c r="H120" i="2" s="1"/>
  <c r="BY109" i="3"/>
  <c r="BZ90" i="3"/>
  <c r="CA62" i="3"/>
  <c r="CE62" i="3"/>
  <c r="CU62" i="3"/>
  <c r="CB62" i="3"/>
  <c r="BV106" i="3"/>
  <c r="BV88" i="3"/>
  <c r="CV62" i="3"/>
  <c r="CW62" i="3"/>
  <c r="BZ62" i="3"/>
  <c r="BY62" i="3"/>
  <c r="CJ62" i="3"/>
  <c r="BV73" i="3"/>
  <c r="CG62" i="3"/>
  <c r="CD62" i="3"/>
  <c r="BX60" i="3"/>
  <c r="BZ73" i="3"/>
  <c r="CI62" i="3"/>
  <c r="BW61" i="3"/>
  <c r="BW60" i="3"/>
  <c r="E74" i="3"/>
  <c r="D139" i="3" s="1"/>
  <c r="E50" i="3"/>
  <c r="D130" i="2"/>
  <c r="L128" i="2" s="1"/>
  <c r="D136" i="2"/>
  <c r="L134" i="2" s="1"/>
  <c r="D142" i="2"/>
  <c r="H140" i="2" s="1"/>
  <c r="D148" i="2"/>
  <c r="Q147" i="2" s="1"/>
  <c r="C151" i="2"/>
  <c r="L117" i="2"/>
  <c r="AM115" i="3"/>
  <c r="AM113" i="3"/>
  <c r="AM114" i="3"/>
  <c r="D144" i="3"/>
  <c r="E26" i="3"/>
  <c r="E92" i="3"/>
  <c r="E80" i="3"/>
  <c r="BV50" i="3" s="1"/>
  <c r="E68" i="3"/>
  <c r="E56" i="3"/>
  <c r="BV38" i="3" s="1"/>
  <c r="BV32" i="3"/>
  <c r="E38" i="3"/>
  <c r="BV29" i="3" s="1"/>
  <c r="H126" i="2"/>
  <c r="Q117" i="2"/>
  <c r="BZ97" i="3"/>
  <c r="BZ85" i="3"/>
  <c r="AM144" i="3"/>
  <c r="AM145" i="3"/>
  <c r="AM143" i="3"/>
  <c r="AM142" i="3"/>
  <c r="AM140" i="3"/>
  <c r="AM141" i="3"/>
  <c r="AM138" i="3"/>
  <c r="AM139" i="3"/>
  <c r="AM137" i="3"/>
  <c r="AM136" i="3"/>
  <c r="AM134" i="3"/>
  <c r="AM135" i="3"/>
  <c r="AM132" i="3"/>
  <c r="AM133" i="3"/>
  <c r="AM131" i="3"/>
  <c r="AM130" i="3"/>
  <c r="AM128" i="3"/>
  <c r="AM129" i="3"/>
  <c r="AM126" i="3"/>
  <c r="AM127" i="3"/>
  <c r="AM125" i="3"/>
  <c r="AM124" i="3"/>
  <c r="AM122" i="3"/>
  <c r="AM123" i="3"/>
  <c r="AM120" i="3"/>
  <c r="AM121" i="3"/>
  <c r="AM119" i="3"/>
  <c r="AM118" i="3"/>
  <c r="AM116" i="3"/>
  <c r="AM117" i="3"/>
  <c r="BZ107" i="3"/>
  <c r="BZ101" i="3"/>
  <c r="BZ109" i="3"/>
  <c r="BV103" i="3"/>
  <c r="BV85" i="3"/>
  <c r="BW47" i="3"/>
  <c r="BW38" i="3"/>
  <c r="BW35" i="3"/>
  <c r="BW32" i="3"/>
  <c r="BX79" i="3"/>
  <c r="BZ100" i="3"/>
  <c r="BW109" i="3"/>
  <c r="O151" i="2"/>
  <c r="M150" i="2"/>
  <c r="I151" i="2"/>
  <c r="M136" i="2"/>
  <c r="O150" i="2"/>
  <c r="M134" i="2"/>
  <c r="I150" i="2"/>
  <c r="F13" i="4"/>
  <c r="CL29" i="3"/>
  <c r="I148" i="3"/>
  <c r="BX28" i="3"/>
  <c r="BX29" i="3" s="1"/>
  <c r="BX62" i="3" s="1"/>
  <c r="BW85" i="3"/>
  <c r="BZ99" i="3"/>
  <c r="BZ82" i="3"/>
  <c r="L127" i="3"/>
  <c r="L153" i="3"/>
  <c r="BV91" i="3"/>
  <c r="BZ76" i="3"/>
  <c r="BX85" i="3"/>
  <c r="CM50" i="3"/>
  <c r="CM26" i="3"/>
  <c r="I133" i="3"/>
  <c r="BZ80" i="3"/>
  <c r="G121" i="3"/>
  <c r="G130" i="3"/>
  <c r="L142" i="3"/>
  <c r="G145" i="3"/>
  <c r="BV81" i="3"/>
  <c r="BY91" i="3"/>
  <c r="CN59" i="3"/>
  <c r="CN35" i="3"/>
  <c r="CL59" i="3"/>
  <c r="CL47" i="3"/>
  <c r="AS145" i="3"/>
  <c r="AS153" i="3"/>
  <c r="I121" i="3"/>
  <c r="F152" i="3"/>
  <c r="F121" i="3"/>
  <c r="E148" i="3"/>
  <c r="P118" i="2"/>
  <c r="Q118" i="2" s="1"/>
  <c r="BW56" i="3"/>
  <c r="BY103" i="3"/>
  <c r="BY85" i="3"/>
  <c r="BZ106" i="3"/>
  <c r="BZ94" i="3"/>
  <c r="BV94" i="3"/>
  <c r="BV82" i="3"/>
  <c r="CK56" i="3"/>
  <c r="BX52" i="3"/>
  <c r="AU148" i="3"/>
  <c r="AU133" i="3"/>
  <c r="AU121" i="3"/>
  <c r="P130" i="2"/>
  <c r="H118" i="2"/>
  <c r="P125" i="2"/>
  <c r="P119" i="2"/>
  <c r="P145" i="2"/>
  <c r="BZ78" i="3"/>
  <c r="AO121" i="3"/>
  <c r="AN121" i="3"/>
  <c r="AR148" i="3"/>
  <c r="L118" i="2"/>
  <c r="BZ87" i="3"/>
  <c r="F118" i="3"/>
  <c r="K115" i="3"/>
  <c r="L136" i="3"/>
  <c r="G133" i="3"/>
  <c r="J115" i="3"/>
  <c r="BV87" i="3"/>
  <c r="BV98" i="3"/>
  <c r="BV86" i="3"/>
  <c r="BV74" i="3"/>
  <c r="BY100" i="3"/>
  <c r="BZ91" i="3"/>
  <c r="CN50" i="3"/>
  <c r="CN38" i="3"/>
  <c r="CN26" i="3"/>
  <c r="CK53" i="3"/>
  <c r="CK41" i="3"/>
  <c r="AS130" i="3"/>
  <c r="AS142" i="3"/>
  <c r="AN152" i="3"/>
  <c r="AO152" i="3"/>
  <c r="AR152" i="3"/>
  <c r="AU153" i="3"/>
  <c r="AP153" i="3"/>
  <c r="AO145" i="3"/>
  <c r="AN145" i="3"/>
  <c r="AO130" i="3"/>
  <c r="AN130" i="3"/>
  <c r="AN118" i="3"/>
  <c r="AO118" i="3"/>
  <c r="AT151" i="3"/>
  <c r="AT139" i="3"/>
  <c r="AT124" i="3"/>
  <c r="AU136" i="3"/>
  <c r="AU142" i="3"/>
  <c r="AU127" i="3"/>
  <c r="AU115" i="3"/>
  <c r="AP136" i="3"/>
  <c r="AP142" i="3"/>
  <c r="AP127" i="3"/>
  <c r="AP115" i="3"/>
  <c r="AR145" i="3"/>
  <c r="AR130" i="3"/>
  <c r="AR118" i="3"/>
  <c r="AO148" i="3"/>
  <c r="AN148" i="3"/>
  <c r="AR121" i="3"/>
  <c r="BX82" i="3"/>
  <c r="BZ74" i="3"/>
  <c r="F148" i="3"/>
  <c r="J118" i="3"/>
  <c r="J145" i="3"/>
  <c r="J127" i="3"/>
  <c r="K148" i="3"/>
  <c r="E118" i="3"/>
  <c r="E130" i="3"/>
  <c r="BY97" i="3"/>
  <c r="CM59" i="3"/>
  <c r="CM47" i="3"/>
  <c r="CM35" i="3"/>
  <c r="CL50" i="3"/>
  <c r="CL38" i="3"/>
  <c r="CL26" i="3"/>
  <c r="CN53" i="3"/>
  <c r="CN41" i="3"/>
  <c r="AS118" i="3"/>
  <c r="AN104" i="3"/>
  <c r="AO153" i="3"/>
  <c r="AN153" i="3"/>
  <c r="AR153" i="3"/>
  <c r="AN136" i="3"/>
  <c r="AO136" i="3"/>
  <c r="AN142" i="3"/>
  <c r="AO142" i="3"/>
  <c r="AN127" i="3"/>
  <c r="AO127" i="3"/>
  <c r="AN115" i="3"/>
  <c r="AO115" i="3"/>
  <c r="AT148" i="3"/>
  <c r="AT133" i="3"/>
  <c r="AT121" i="3"/>
  <c r="AP151" i="3"/>
  <c r="AP139" i="3"/>
  <c r="AP124" i="3"/>
  <c r="AR136" i="3"/>
  <c r="AR142" i="3"/>
  <c r="AR127" i="3"/>
  <c r="AR115" i="3"/>
  <c r="K133" i="3"/>
  <c r="AO133" i="3"/>
  <c r="AN133" i="3"/>
  <c r="AR133" i="3"/>
  <c r="F133" i="3"/>
  <c r="J153" i="3"/>
  <c r="K142" i="3"/>
  <c r="K121" i="3"/>
  <c r="BW44" i="3"/>
  <c r="BX106" i="3"/>
  <c r="AS136" i="3"/>
  <c r="AN151" i="3"/>
  <c r="AO151" i="3"/>
  <c r="AN139" i="3"/>
  <c r="AO139" i="3"/>
  <c r="AN124" i="3"/>
  <c r="AO124" i="3"/>
  <c r="AP148" i="3"/>
  <c r="AP133" i="3"/>
  <c r="AP121" i="3"/>
  <c r="AR151" i="3"/>
  <c r="AR139" i="3"/>
  <c r="AR124" i="3"/>
  <c r="BX58" i="3"/>
  <c r="BV108" i="3" s="1"/>
  <c r="BW79" i="3"/>
  <c r="BW103" i="3"/>
  <c r="CN29" i="3"/>
  <c r="CQ29" i="3"/>
  <c r="CS56" i="3"/>
  <c r="BY105" i="3"/>
  <c r="CS44" i="3"/>
  <c r="BY94" i="3" s="1"/>
  <c r="BY93" i="3"/>
  <c r="CS32" i="3"/>
  <c r="BY81" i="3"/>
  <c r="CQ32" i="3"/>
  <c r="CR26" i="3"/>
  <c r="BW74" i="3"/>
  <c r="CR41" i="3"/>
  <c r="BW90" i="3"/>
  <c r="BX90" i="3"/>
  <c r="CK29" i="3"/>
  <c r="BW97" i="3"/>
  <c r="BW41" i="3"/>
  <c r="BW29" i="3"/>
  <c r="CT29" i="3"/>
  <c r="CT62" i="3" s="1"/>
  <c r="BW102" i="3"/>
  <c r="BW78" i="3"/>
  <c r="BX78" i="3"/>
  <c r="CO29" i="3"/>
  <c r="CO62" i="3" s="1"/>
  <c r="BW105" i="3"/>
  <c r="BX98" i="3"/>
  <c r="BW59" i="3"/>
  <c r="BW53" i="3"/>
  <c r="BW50" i="3"/>
  <c r="BW26" i="3"/>
  <c r="CR50" i="3"/>
  <c r="BW100" i="3" s="1"/>
  <c r="BX109" i="3"/>
  <c r="L121" i="3"/>
  <c r="BX80" i="3"/>
  <c r="BW92" i="3"/>
  <c r="BW104" i="3"/>
  <c r="AM104" i="3"/>
  <c r="P136" i="2"/>
  <c r="L127" i="2"/>
  <c r="BX46" i="3"/>
  <c r="CM29" i="3"/>
  <c r="AS127" i="3"/>
  <c r="AS115" i="3"/>
  <c r="BX34" i="3"/>
  <c r="F5" i="4"/>
  <c r="F6" i="4" s="1"/>
  <c r="BW88" i="3"/>
  <c r="BY76" i="3"/>
  <c r="CA103" i="3"/>
  <c r="CA79" i="3"/>
  <c r="BY73" i="3"/>
  <c r="BW73" i="3"/>
  <c r="BX73" i="3"/>
  <c r="CB73" i="3"/>
  <c r="CB103" i="3"/>
  <c r="CB91" i="3"/>
  <c r="CA91" i="3"/>
  <c r="BZ103" i="3"/>
  <c r="CB79" i="3"/>
  <c r="CA73" i="3"/>
  <c r="BX88" i="3"/>
  <c r="CA76" i="3"/>
  <c r="BY88" i="3"/>
  <c r="BW76" i="3"/>
  <c r="BV76" i="3"/>
  <c r="BV100" i="3"/>
  <c r="CA88" i="3"/>
  <c r="M145" i="2"/>
  <c r="M133" i="2"/>
  <c r="M139" i="2"/>
  <c r="M127" i="2"/>
  <c r="E13" i="4"/>
  <c r="M148" i="2"/>
  <c r="P126" i="2"/>
  <c r="H116" i="2"/>
  <c r="H117" i="2"/>
  <c r="L138" i="2"/>
  <c r="M143" i="2"/>
  <c r="M146" i="2"/>
  <c r="M137" i="2"/>
  <c r="P121" i="2"/>
  <c r="M122" i="2"/>
  <c r="L139" i="2" l="1"/>
  <c r="H138" i="2"/>
  <c r="AN108" i="3"/>
  <c r="AN107" i="3"/>
  <c r="BV78" i="3"/>
  <c r="E106" i="3"/>
  <c r="E105" i="3"/>
  <c r="D127" i="3"/>
  <c r="E108" i="3"/>
  <c r="E107" i="3"/>
  <c r="D117" i="3"/>
  <c r="D116" i="3"/>
  <c r="D118" i="3"/>
  <c r="CS62" i="3"/>
  <c r="BY112" i="3" s="1"/>
  <c r="H139" i="2"/>
  <c r="D122" i="3"/>
  <c r="D137" i="3"/>
  <c r="AN105" i="3"/>
  <c r="AN106" i="3"/>
  <c r="Q133" i="2"/>
  <c r="H136" i="2"/>
  <c r="BV53" i="3"/>
  <c r="BU102" i="3" s="1"/>
  <c r="Q115" i="2"/>
  <c r="H114" i="2"/>
  <c r="L147" i="2"/>
  <c r="D143" i="3"/>
  <c r="Q135" i="2"/>
  <c r="H131" i="2"/>
  <c r="H113" i="2"/>
  <c r="L113" i="2"/>
  <c r="BU76" i="3"/>
  <c r="BU74" i="3"/>
  <c r="BU75" i="3"/>
  <c r="D123" i="3"/>
  <c r="L125" i="2"/>
  <c r="Q131" i="2"/>
  <c r="H147" i="2"/>
  <c r="D147" i="3"/>
  <c r="D146" i="3"/>
  <c r="D148" i="3"/>
  <c r="BZ79" i="3"/>
  <c r="Q125" i="2"/>
  <c r="L126" i="2"/>
  <c r="L131" i="2"/>
  <c r="H148" i="2"/>
  <c r="Q132" i="2"/>
  <c r="Q146" i="2"/>
  <c r="H127" i="2"/>
  <c r="Q126" i="2"/>
  <c r="L129" i="2"/>
  <c r="Q129" i="2"/>
  <c r="Q144" i="2"/>
  <c r="H123" i="2"/>
  <c r="Q119" i="2"/>
  <c r="Q123" i="2"/>
  <c r="Q143" i="2"/>
  <c r="H145" i="2"/>
  <c r="Q124" i="2"/>
  <c r="L119" i="2"/>
  <c r="L143" i="2"/>
  <c r="BW62" i="3"/>
  <c r="BV35" i="3"/>
  <c r="BU85" i="3" s="1"/>
  <c r="D126" i="3"/>
  <c r="Q122" i="2"/>
  <c r="H144" i="2"/>
  <c r="Q120" i="2"/>
  <c r="L145" i="2"/>
  <c r="H122" i="2"/>
  <c r="H129" i="2"/>
  <c r="Q130" i="2"/>
  <c r="L121" i="2"/>
  <c r="H143" i="2"/>
  <c r="D125" i="3"/>
  <c r="D133" i="3"/>
  <c r="CQ62" i="3"/>
  <c r="H124" i="2"/>
  <c r="L122" i="2"/>
  <c r="L124" i="2"/>
  <c r="BV41" i="3"/>
  <c r="BU90" i="3" s="1"/>
  <c r="D131" i="3"/>
  <c r="D138" i="3"/>
  <c r="H132" i="2"/>
  <c r="Q137" i="2"/>
  <c r="H134" i="2"/>
  <c r="L115" i="2"/>
  <c r="L135" i="2"/>
  <c r="Q139" i="2"/>
  <c r="L133" i="2"/>
  <c r="H133" i="2"/>
  <c r="H146" i="2"/>
  <c r="H137" i="2"/>
  <c r="H135" i="2"/>
  <c r="Q134" i="2"/>
  <c r="Q138" i="2"/>
  <c r="Q113" i="2"/>
  <c r="Q114" i="2"/>
  <c r="H119" i="2"/>
  <c r="L120" i="2"/>
  <c r="H121" i="2"/>
  <c r="CR62" i="3"/>
  <c r="BX112" i="3" s="1"/>
  <c r="CN62" i="3"/>
  <c r="CK62" i="3"/>
  <c r="CL62" i="3"/>
  <c r="CM62" i="3"/>
  <c r="BX61" i="3"/>
  <c r="BZ111" i="3" s="1"/>
  <c r="CB112" i="3"/>
  <c r="CA112" i="3"/>
  <c r="BZ112" i="3"/>
  <c r="BV110" i="3"/>
  <c r="BZ110" i="3"/>
  <c r="BV112" i="3"/>
  <c r="BV47" i="3"/>
  <c r="BU96" i="3" s="1"/>
  <c r="H142" i="2"/>
  <c r="L141" i="2"/>
  <c r="L140" i="2"/>
  <c r="Q140" i="2"/>
  <c r="Q128" i="2"/>
  <c r="H128" i="2"/>
  <c r="H130" i="2"/>
  <c r="Q141" i="2"/>
  <c r="L130" i="2"/>
  <c r="H141" i="2"/>
  <c r="D151" i="2"/>
  <c r="H151" i="2" s="1"/>
  <c r="L148" i="2"/>
  <c r="L146" i="2"/>
  <c r="Q148" i="2"/>
  <c r="BU88" i="3"/>
  <c r="BU86" i="3"/>
  <c r="BU87" i="3"/>
  <c r="BU100" i="3"/>
  <c r="BU98" i="3"/>
  <c r="BU99" i="3"/>
  <c r="BU82" i="3"/>
  <c r="BU80" i="3"/>
  <c r="BU81" i="3"/>
  <c r="BV44" i="3"/>
  <c r="D136" i="3"/>
  <c r="D134" i="3"/>
  <c r="D135" i="3"/>
  <c r="BV56" i="3"/>
  <c r="BU104" i="3" s="1"/>
  <c r="D114" i="3"/>
  <c r="D115" i="3"/>
  <c r="D113" i="3"/>
  <c r="E104" i="3"/>
  <c r="BU78" i="3"/>
  <c r="BU79" i="3"/>
  <c r="BU77" i="3"/>
  <c r="D120" i="3"/>
  <c r="D121" i="3"/>
  <c r="D119" i="3"/>
  <c r="D130" i="3"/>
  <c r="D128" i="3"/>
  <c r="D129" i="3"/>
  <c r="D142" i="3"/>
  <c r="D140" i="3"/>
  <c r="D141" i="3"/>
  <c r="AM154" i="3"/>
  <c r="AM152" i="3"/>
  <c r="AM153" i="3"/>
  <c r="Q145" i="2"/>
  <c r="Q136" i="2"/>
  <c r="M149" i="2"/>
  <c r="P149" i="2"/>
  <c r="BV102" i="3"/>
  <c r="BZ102" i="3"/>
  <c r="L136" i="2"/>
  <c r="AP154" i="3"/>
  <c r="P5" i="4"/>
  <c r="AR154" i="3"/>
  <c r="AT154" i="3"/>
  <c r="BZ108" i="3"/>
  <c r="J5" i="4"/>
  <c r="AO154" i="3"/>
  <c r="AN154" i="3"/>
  <c r="AU154" i="3"/>
  <c r="BX100" i="3"/>
  <c r="BW94" i="3"/>
  <c r="J4" i="4"/>
  <c r="E154" i="3"/>
  <c r="F154" i="3"/>
  <c r="E4" i="4"/>
  <c r="H4" i="4" s="1"/>
  <c r="I4" i="4" s="1"/>
  <c r="G11" i="4"/>
  <c r="H11" i="4" s="1"/>
  <c r="I11" i="4" s="1"/>
  <c r="R5" i="4"/>
  <c r="AS154" i="3"/>
  <c r="E5" i="4"/>
  <c r="G12" i="4"/>
  <c r="H12" i="4" s="1"/>
  <c r="I12" i="4" s="1"/>
  <c r="BV79" i="3"/>
  <c r="BX76" i="3"/>
  <c r="BW82" i="3"/>
  <c r="BY82" i="3"/>
  <c r="BY106" i="3"/>
  <c r="BW106" i="3"/>
  <c r="L154" i="3"/>
  <c r="Y4" i="4"/>
  <c r="P4" i="4"/>
  <c r="I154" i="3"/>
  <c r="BV84" i="3"/>
  <c r="BZ84" i="3"/>
  <c r="K151" i="2"/>
  <c r="G5" i="4"/>
  <c r="G6" i="4" s="1"/>
  <c r="P127" i="2"/>
  <c r="Q127" i="2" s="1"/>
  <c r="G154" i="3"/>
  <c r="N4" i="4"/>
  <c r="BV96" i="3"/>
  <c r="BZ96" i="3"/>
  <c r="P142" i="2"/>
  <c r="Q142" i="2" s="1"/>
  <c r="L142" i="2"/>
  <c r="N5" i="4"/>
  <c r="K154" i="3"/>
  <c r="R4" i="4"/>
  <c r="J154" i="3"/>
  <c r="BW91" i="3"/>
  <c r="BX91" i="3"/>
  <c r="P150" i="2"/>
  <c r="H115" i="2"/>
  <c r="M151" i="2"/>
  <c r="Q121" i="2"/>
  <c r="W5" i="4" l="1"/>
  <c r="X5" i="4"/>
  <c r="U5" i="4"/>
  <c r="V5" i="4"/>
  <c r="W4" i="4"/>
  <c r="V4" i="4"/>
  <c r="X4" i="4"/>
  <c r="U4" i="4"/>
  <c r="BU101" i="3"/>
  <c r="BU83" i="3"/>
  <c r="BU103" i="3"/>
  <c r="Z5" i="4"/>
  <c r="H5" i="4"/>
  <c r="I5" i="4" s="1"/>
  <c r="BU84" i="3"/>
  <c r="BU106" i="3"/>
  <c r="BU91" i="3"/>
  <c r="BU105" i="3"/>
  <c r="BW112" i="3"/>
  <c r="BV111" i="3"/>
  <c r="Q150" i="2"/>
  <c r="H149" i="2"/>
  <c r="L150" i="2"/>
  <c r="BU89" i="3"/>
  <c r="BU97" i="3"/>
  <c r="L151" i="2"/>
  <c r="Q149" i="2"/>
  <c r="BU95" i="3"/>
  <c r="H150" i="2"/>
  <c r="L149" i="2"/>
  <c r="BU94" i="3"/>
  <c r="BU92" i="3"/>
  <c r="BU93" i="3"/>
  <c r="BV62" i="3"/>
  <c r="BU112" i="3" s="1"/>
  <c r="D154" i="3"/>
  <c r="D152" i="3"/>
  <c r="D153" i="3"/>
  <c r="Q5" i="4"/>
  <c r="P151" i="2"/>
  <c r="Q151" i="2" s="1"/>
  <c r="O5" i="4"/>
  <c r="O4" i="4"/>
  <c r="N6" i="4"/>
  <c r="R6" i="4"/>
  <c r="Y6" i="4"/>
  <c r="Z4" i="4"/>
  <c r="G13" i="4"/>
  <c r="H13" i="4" s="1"/>
  <c r="I13" i="4" s="1"/>
  <c r="L4" i="4"/>
  <c r="M4" i="4" s="1"/>
  <c r="K4" i="4"/>
  <c r="J6" i="4"/>
  <c r="E6" i="4"/>
  <c r="H6" i="4" s="1"/>
  <c r="I6" i="4" s="1"/>
  <c r="K5" i="4"/>
  <c r="P6" i="4"/>
  <c r="Q4" i="4"/>
  <c r="L5" i="4"/>
  <c r="M5" i="4" s="1"/>
  <c r="X6" i="4" l="1"/>
  <c r="U6" i="4"/>
  <c r="V6" i="4"/>
  <c r="W6" i="4"/>
  <c r="BU110" i="3"/>
  <c r="BU111" i="3"/>
  <c r="Q6" i="4"/>
  <c r="Z6" i="4"/>
  <c r="L6" i="4"/>
  <c r="M6" i="4" s="1"/>
  <c r="K6" i="4"/>
  <c r="O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区市町村名を記入してください。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87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75歳以上の数値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92" authorId="0" shapeId="0" xr:uid="{00000000-0006-0000-0200-000001000000}">
      <text>
        <r>
          <rPr>
            <b/>
            <sz val="12"/>
            <color indexed="81"/>
            <rFont val="MS P ゴシック"/>
            <family val="3"/>
            <charset val="128"/>
          </rPr>
          <t>75歳以上の数値</t>
        </r>
      </text>
    </comment>
    <comment ref="AM92" authorId="0" shapeId="0" xr:uid="{00000000-0006-0000-0200-000002000000}">
      <text>
        <r>
          <rPr>
            <b/>
            <sz val="9"/>
            <color indexed="81"/>
            <rFont val="MS P ゴシック"/>
            <family val="3"/>
            <charset val="128"/>
          </rPr>
          <t>75歳以上の数値</t>
        </r>
      </text>
    </comment>
    <comment ref="BU104" authorId="0" shapeId="0" xr:uid="{00000000-0006-0000-0200-000003000000}">
      <text>
        <r>
          <rPr>
            <b/>
            <sz val="9"/>
            <color indexed="81"/>
            <rFont val="MS P ゴシック"/>
            <family val="3"/>
            <charset val="128"/>
          </rPr>
          <t>75歳以上の数値</t>
        </r>
      </text>
    </comment>
    <comment ref="D146" authorId="0" shapeId="0" xr:uid="{00000000-0006-0000-0200-000004000000}">
      <text>
        <r>
          <rPr>
            <b/>
            <sz val="9"/>
            <color indexed="81"/>
            <rFont val="MS P ゴシック"/>
            <family val="3"/>
            <charset val="128"/>
          </rPr>
          <t>75歳以上の数値</t>
        </r>
      </text>
    </comment>
    <comment ref="AM146" authorId="0" shapeId="0" xr:uid="{00000000-0006-0000-0200-000005000000}">
      <text>
        <r>
          <rPr>
            <b/>
            <sz val="9"/>
            <color indexed="81"/>
            <rFont val="MS P ゴシック"/>
            <family val="3"/>
            <charset val="128"/>
          </rPr>
          <t>75歳以上の数値</t>
        </r>
      </text>
    </comment>
  </commentList>
</comments>
</file>

<file path=xl/sharedStrings.xml><?xml version="1.0" encoding="utf-8"?>
<sst xmlns="http://schemas.openxmlformats.org/spreadsheetml/2006/main" count="960" uniqueCount="163">
  <si>
    <t>20～24歳</t>
    <phoneticPr fontId="3"/>
  </si>
  <si>
    <t>25～29歳</t>
    <phoneticPr fontId="3"/>
  </si>
  <si>
    <t>30～34歳</t>
    <phoneticPr fontId="3"/>
  </si>
  <si>
    <t>35～39歳</t>
    <phoneticPr fontId="3"/>
  </si>
  <si>
    <t>計</t>
    <rPh sb="0" eb="1">
      <t>ケイ</t>
    </rPh>
    <phoneticPr fontId="3"/>
  </si>
  <si>
    <t>40～44歳</t>
  </si>
  <si>
    <t>45～49歳</t>
  </si>
  <si>
    <t>50～54歳</t>
  </si>
  <si>
    <t>55～59歳</t>
  </si>
  <si>
    <t>60～64歳</t>
  </si>
  <si>
    <t>65～69歳</t>
  </si>
  <si>
    <t>70～74歳</t>
    <phoneticPr fontId="3"/>
  </si>
  <si>
    <t>対象人口率に基づく対象者数</t>
    <rPh sb="0" eb="1">
      <t>タイショウ</t>
    </rPh>
    <rPh sb="1" eb="3">
      <t>ジンコウ</t>
    </rPh>
    <rPh sb="3" eb="4">
      <t>リツ</t>
    </rPh>
    <rPh sb="5" eb="6">
      <t>モト</t>
    </rPh>
    <rPh sb="8" eb="11">
      <t>タイショウシャ</t>
    </rPh>
    <rPh sb="11" eb="12">
      <t>スウ</t>
    </rPh>
    <phoneticPr fontId="3"/>
  </si>
  <si>
    <t>区市町村名</t>
    <rPh sb="0" eb="4">
      <t>クシチョウソン</t>
    </rPh>
    <rPh sb="4" eb="5">
      <t>メイ</t>
    </rPh>
    <phoneticPr fontId="2"/>
  </si>
  <si>
    <t>受診者数</t>
    <rPh sb="0" eb="3">
      <t>ジュシンシャ</t>
    </rPh>
    <rPh sb="3" eb="4">
      <t>スウ</t>
    </rPh>
    <phoneticPr fontId="3"/>
  </si>
  <si>
    <t>２年連続受診者数</t>
    <rPh sb="1" eb="2">
      <t>ネン</t>
    </rPh>
    <rPh sb="2" eb="4">
      <t>レンゾク</t>
    </rPh>
    <rPh sb="4" eb="7">
      <t>ジュシンシャ</t>
    </rPh>
    <rPh sb="7" eb="8">
      <t>スウ</t>
    </rPh>
    <phoneticPr fontId="3"/>
  </si>
  <si>
    <t>検診回数</t>
    <rPh sb="0" eb="2">
      <t>ケンシン</t>
    </rPh>
    <rPh sb="2" eb="4">
      <t>カイスウ</t>
    </rPh>
    <phoneticPr fontId="3"/>
  </si>
  <si>
    <t>集団検診</t>
    <rPh sb="0" eb="2">
      <t>シュウダン</t>
    </rPh>
    <rPh sb="2" eb="4">
      <t>ケンシン</t>
    </rPh>
    <phoneticPr fontId="3"/>
  </si>
  <si>
    <t>個別検診</t>
    <rPh sb="0" eb="2">
      <t>コベツ</t>
    </rPh>
    <rPh sb="2" eb="4">
      <t>ケンシン</t>
    </rPh>
    <phoneticPr fontId="3"/>
  </si>
  <si>
    <t>全住民</t>
    <rPh sb="0" eb="3">
      <t>ゼンジュウミン</t>
    </rPh>
    <phoneticPr fontId="3"/>
  </si>
  <si>
    <t>20～24歳</t>
    <rPh sb="5" eb="6">
      <t>サイ</t>
    </rPh>
    <phoneticPr fontId="3"/>
  </si>
  <si>
    <t>初回</t>
    <rPh sb="0" eb="2">
      <t>ショカイ</t>
    </rPh>
    <phoneticPr fontId="3"/>
  </si>
  <si>
    <t>非初回</t>
    <rPh sb="0" eb="1">
      <t>ヒ</t>
    </rPh>
    <rPh sb="1" eb="3">
      <t>ショカイ</t>
    </rPh>
    <phoneticPr fontId="3"/>
  </si>
  <si>
    <t>25～29歳</t>
    <rPh sb="5" eb="6">
      <t>サイ</t>
    </rPh>
    <phoneticPr fontId="3"/>
  </si>
  <si>
    <t>30～34歳</t>
    <rPh sb="5" eb="6">
      <t>サイ</t>
    </rPh>
    <phoneticPr fontId="3"/>
  </si>
  <si>
    <t>35～39歳</t>
    <rPh sb="5" eb="6">
      <t>サイ</t>
    </rPh>
    <phoneticPr fontId="3"/>
  </si>
  <si>
    <t>40～44歳</t>
    <rPh sb="5" eb="6">
      <t>サイ</t>
    </rPh>
    <phoneticPr fontId="3"/>
  </si>
  <si>
    <t>45～49歳</t>
    <rPh sb="5" eb="6">
      <t>サイ</t>
    </rPh>
    <phoneticPr fontId="3"/>
  </si>
  <si>
    <t>50～54歳</t>
    <rPh sb="5" eb="6">
      <t>サイ</t>
    </rPh>
    <phoneticPr fontId="3"/>
  </si>
  <si>
    <t>55～59歳</t>
    <rPh sb="5" eb="6">
      <t>サイ</t>
    </rPh>
    <phoneticPr fontId="3"/>
  </si>
  <si>
    <t>60～64歳</t>
    <rPh sb="5" eb="6">
      <t>サイ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</si>
  <si>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</si>
  <si>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</si>
  <si>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75～79歳</t>
    <rPh sb="5" eb="6">
      <t>サイ</t>
    </rPh>
    <phoneticPr fontId="3"/>
  </si>
  <si>
    <t>80歳以上</t>
    <rPh sb="2" eb="3">
      <t>サイ</t>
    </rPh>
    <rPh sb="3" eb="5">
      <t>イジョウ</t>
    </rPh>
    <phoneticPr fontId="3"/>
  </si>
  <si>
    <t>初回検体の適正・不適正</t>
    <rPh sb="0" eb="2">
      <t>ショカイ</t>
    </rPh>
    <rPh sb="2" eb="4">
      <t>ケンタイ</t>
    </rPh>
    <rPh sb="5" eb="7">
      <t>テキセイ</t>
    </rPh>
    <rPh sb="8" eb="11">
      <t>フテキセイ</t>
    </rPh>
    <phoneticPr fontId="3"/>
  </si>
  <si>
    <t>精密検査受診の有無別人数</t>
  </si>
  <si>
    <t>偶発症の有無別人数</t>
  </si>
  <si>
    <t>精密検査受診者</t>
  </si>
  <si>
    <t>検診中／検診後</t>
  </si>
  <si>
    <t>精密検査中／精密検査後</t>
  </si>
  <si>
    <t>異常を認める</t>
    <phoneticPr fontId="3"/>
  </si>
  <si>
    <t>適正</t>
    <rPh sb="0" eb="2">
      <t>テキセイ</t>
    </rPh>
    <phoneticPr fontId="3"/>
  </si>
  <si>
    <t>不適正</t>
    <rPh sb="0" eb="3">
      <t>フテキセイ</t>
    </rPh>
    <phoneticPr fontId="3"/>
  </si>
  <si>
    <t>精検不要</t>
  </si>
  <si>
    <t>要精検</t>
  </si>
  <si>
    <t>要精検(1)</t>
  </si>
  <si>
    <t>要精検(2)</t>
  </si>
  <si>
    <t>判定不能</t>
  </si>
  <si>
    <t>C I N 2
であった者</t>
    <rPh sb="12" eb="13">
      <t>モノ</t>
    </rPh>
    <phoneticPr fontId="3"/>
  </si>
  <si>
    <t>未 受 診</t>
  </si>
  <si>
    <t>未 把 握</t>
  </si>
  <si>
    <t>(ASC-US)</t>
  </si>
  <si>
    <t>重篤な
偶発症を
確認</t>
    <phoneticPr fontId="3"/>
  </si>
  <si>
    <t>偶発症
による
死亡あり</t>
    <phoneticPr fontId="3"/>
  </si>
  <si>
    <t>20～24歳</t>
  </si>
  <si>
    <t>25～29歳</t>
  </si>
  <si>
    <t>30～34歳</t>
  </si>
  <si>
    <t>35～39歳</t>
  </si>
  <si>
    <t>70～74歳</t>
  </si>
  <si>
    <t>75～79歳</t>
  </si>
  <si>
    <t>80歳以上</t>
  </si>
  <si>
    <t>集団</t>
    <rPh sb="0" eb="2">
      <t>シュウダン</t>
    </rPh>
    <phoneticPr fontId="2"/>
  </si>
  <si>
    <t>個別</t>
    <rPh sb="0" eb="2">
      <t>コベツ</t>
    </rPh>
    <phoneticPr fontId="2"/>
  </si>
  <si>
    <t>合計</t>
    <rPh sb="0" eb="2">
      <t>ゴウケイ</t>
    </rPh>
    <phoneticPr fontId="2"/>
  </si>
  <si>
    <t>住基台帳人口</t>
    <rPh sb="0" eb="1">
      <t>ジュウ</t>
    </rPh>
    <rPh sb="1" eb="2">
      <t>モト</t>
    </rPh>
    <rPh sb="2" eb="4">
      <t>ダイチョウ</t>
    </rPh>
    <rPh sb="4" eb="6">
      <t>ジンコウ</t>
    </rPh>
    <phoneticPr fontId="3"/>
  </si>
  <si>
    <t>対象人口率</t>
    <rPh sb="0" eb="2">
      <t>タイショウ</t>
    </rPh>
    <rPh sb="2" eb="4">
      <t>ジンコウ</t>
    </rPh>
    <rPh sb="4" eb="5">
      <t>リツ</t>
    </rPh>
    <phoneticPr fontId="3"/>
  </si>
  <si>
    <t>対象人口率に
基づく対象者数</t>
    <rPh sb="0" eb="2">
      <t>タイショウ</t>
    </rPh>
    <rPh sb="2" eb="4">
      <t>ジンコウ</t>
    </rPh>
    <rPh sb="4" eb="5">
      <t>リツ</t>
    </rPh>
    <rPh sb="7" eb="8">
      <t>モト</t>
    </rPh>
    <rPh sb="10" eb="13">
      <t>タイショウシャ</t>
    </rPh>
    <rPh sb="13" eb="14">
      <t>スウ</t>
    </rPh>
    <phoneticPr fontId="3"/>
  </si>
  <si>
    <t>２年連続
受診者数</t>
    <rPh sb="1" eb="2">
      <t>ネン</t>
    </rPh>
    <rPh sb="2" eb="4">
      <t>レンゾク</t>
    </rPh>
    <rPh sb="5" eb="8">
      <t>ジュシンシャ</t>
    </rPh>
    <rPh sb="8" eb="9">
      <t>スウ</t>
    </rPh>
    <phoneticPr fontId="2"/>
  </si>
  <si>
    <t>受診率</t>
    <rPh sb="0" eb="2">
      <t>ジュシン</t>
    </rPh>
    <rPh sb="2" eb="3">
      <t>リツ</t>
    </rPh>
    <phoneticPr fontId="2"/>
  </si>
  <si>
    <t>要精検者数</t>
    <rPh sb="0" eb="1">
      <t>ヨウ</t>
    </rPh>
    <rPh sb="1" eb="4">
      <t>セイケンシャ</t>
    </rPh>
    <rPh sb="4" eb="5">
      <t>スウ</t>
    </rPh>
    <phoneticPr fontId="2"/>
  </si>
  <si>
    <t>要精検率</t>
    <rPh sb="0" eb="1">
      <t>ヨウ</t>
    </rPh>
    <rPh sb="1" eb="3">
      <t>セイケン</t>
    </rPh>
    <rPh sb="3" eb="4">
      <t>リツ</t>
    </rPh>
    <phoneticPr fontId="2"/>
  </si>
  <si>
    <t>精検
受診者数</t>
    <rPh sb="0" eb="1">
      <t>セイ</t>
    </rPh>
    <rPh sb="1" eb="2">
      <t>ケン</t>
    </rPh>
    <rPh sb="3" eb="6">
      <t>ジュシンシャ</t>
    </rPh>
    <rPh sb="6" eb="7">
      <t>スウ</t>
    </rPh>
    <phoneticPr fontId="2"/>
  </si>
  <si>
    <t>精検受診率</t>
    <rPh sb="0" eb="1">
      <t>セイ</t>
    </rPh>
    <rPh sb="1" eb="2">
      <t>ケン</t>
    </rPh>
    <rPh sb="2" eb="4">
      <t>ジュシン</t>
    </rPh>
    <rPh sb="4" eb="5">
      <t>リツ</t>
    </rPh>
    <phoneticPr fontId="2"/>
  </si>
  <si>
    <t>精検
未受診者数</t>
    <rPh sb="0" eb="2">
      <t>セイケン</t>
    </rPh>
    <rPh sb="3" eb="7">
      <t>ミジュシンシャ</t>
    </rPh>
    <rPh sb="7" eb="8">
      <t>スウ</t>
    </rPh>
    <phoneticPr fontId="2"/>
  </si>
  <si>
    <t>精検
未受診率</t>
    <rPh sb="0" eb="1">
      <t>セイ</t>
    </rPh>
    <rPh sb="1" eb="2">
      <t>ケン</t>
    </rPh>
    <rPh sb="3" eb="4">
      <t>ミ</t>
    </rPh>
    <rPh sb="4" eb="6">
      <t>ジュシン</t>
    </rPh>
    <rPh sb="6" eb="7">
      <t>リツ</t>
    </rPh>
    <phoneticPr fontId="2"/>
  </si>
  <si>
    <t>精検結果
未把握者数</t>
    <rPh sb="0" eb="2">
      <t>セイケン</t>
    </rPh>
    <rPh sb="2" eb="4">
      <t>ケッカ</t>
    </rPh>
    <rPh sb="5" eb="6">
      <t>ミ</t>
    </rPh>
    <rPh sb="6" eb="8">
      <t>ハアク</t>
    </rPh>
    <rPh sb="8" eb="9">
      <t>シャ</t>
    </rPh>
    <rPh sb="9" eb="10">
      <t>スウ</t>
    </rPh>
    <phoneticPr fontId="2"/>
  </si>
  <si>
    <t>精検結果
未把握率</t>
    <rPh sb="0" eb="2">
      <t>セイケン</t>
    </rPh>
    <rPh sb="2" eb="4">
      <t>ケッカ</t>
    </rPh>
    <rPh sb="5" eb="6">
      <t>ミ</t>
    </rPh>
    <rPh sb="6" eb="8">
      <t>ハアク</t>
    </rPh>
    <rPh sb="8" eb="9">
      <t>リツ</t>
    </rPh>
    <phoneticPr fontId="2"/>
  </si>
  <si>
    <t>がんで
あった者</t>
    <rPh sb="7" eb="8">
      <t>モノ</t>
    </rPh>
    <phoneticPr fontId="2"/>
  </si>
  <si>
    <t>がん発見率</t>
    <rPh sb="2" eb="5">
      <t>ハッケンリツ</t>
    </rPh>
    <phoneticPr fontId="2"/>
  </si>
  <si>
    <t>陽性反応
適中度</t>
    <rPh sb="0" eb="2">
      <t>ヨウセイ</t>
    </rPh>
    <rPh sb="2" eb="4">
      <t>ハンノウ</t>
    </rPh>
    <rPh sb="5" eb="7">
      <t>テキチュウ</t>
    </rPh>
    <rPh sb="7" eb="8">
      <t>ド</t>
    </rPh>
    <phoneticPr fontId="2"/>
  </si>
  <si>
    <t>対象人口率に基づく対象者数</t>
    <phoneticPr fontId="2"/>
  </si>
  <si>
    <t>精検受診率</t>
    <rPh sb="0" eb="2">
      <t>セイケン</t>
    </rPh>
    <rPh sb="2" eb="4">
      <t>ジュシン</t>
    </rPh>
    <rPh sb="4" eb="5">
      <t>リツ</t>
    </rPh>
    <phoneticPr fontId="2"/>
  </si>
  <si>
    <t>精検未受診率</t>
    <rPh sb="0" eb="2">
      <t>セイケン</t>
    </rPh>
    <rPh sb="2" eb="3">
      <t>ミ</t>
    </rPh>
    <rPh sb="3" eb="5">
      <t>ジュシン</t>
    </rPh>
    <rPh sb="5" eb="6">
      <t>リツ</t>
    </rPh>
    <phoneticPr fontId="2"/>
  </si>
  <si>
    <t>精検未把握率</t>
    <rPh sb="0" eb="2">
      <t>セイケン</t>
    </rPh>
    <rPh sb="2" eb="3">
      <t>ミ</t>
    </rPh>
    <rPh sb="3" eb="5">
      <t>ハアク</t>
    </rPh>
    <rPh sb="5" eb="6">
      <t>リツ</t>
    </rPh>
    <phoneticPr fontId="2"/>
  </si>
  <si>
    <t>がん発見率</t>
    <rPh sb="2" eb="4">
      <t>ハッケン</t>
    </rPh>
    <rPh sb="4" eb="5">
      <t>リツ</t>
    </rPh>
    <phoneticPr fontId="2"/>
  </si>
  <si>
    <t>陽性反応適中度</t>
    <rPh sb="0" eb="2">
      <t>ヨウセイ</t>
    </rPh>
    <rPh sb="2" eb="4">
      <t>ハンノウ</t>
    </rPh>
    <rPh sb="4" eb="6">
      <t>テキチュウ</t>
    </rPh>
    <rPh sb="6" eb="7">
      <t>ド</t>
    </rPh>
    <phoneticPr fontId="2"/>
  </si>
  <si>
    <t>微小浸潤がんの割合</t>
    <rPh sb="0" eb="2">
      <t>ビショウ</t>
    </rPh>
    <rPh sb="2" eb="4">
      <t>シンジュン</t>
    </rPh>
    <rPh sb="7" eb="9">
      <t>ワリアイ</t>
    </rPh>
    <phoneticPr fontId="2"/>
  </si>
  <si>
    <t>区市町村</t>
    <rPh sb="0" eb="4">
      <t>クシチョウソン</t>
    </rPh>
    <phoneticPr fontId="2"/>
  </si>
  <si>
    <t>性別</t>
    <rPh sb="0" eb="1">
      <t>セイベツ</t>
    </rPh>
    <phoneticPr fontId="2"/>
  </si>
  <si>
    <t>検診方式</t>
    <rPh sb="0" eb="2">
      <t>ケンシン</t>
    </rPh>
    <rPh sb="2" eb="4">
      <t>ホウシキ</t>
    </rPh>
    <phoneticPr fontId="2"/>
  </si>
  <si>
    <t>集団検診</t>
    <rPh sb="0" eb="2">
      <t>シュウダン</t>
    </rPh>
    <rPh sb="2" eb="4">
      <t>ケンシン</t>
    </rPh>
    <phoneticPr fontId="2"/>
  </si>
  <si>
    <t>検査方法</t>
    <rPh sb="0" eb="2">
      <t>ケンサ</t>
    </rPh>
    <rPh sb="2" eb="4">
      <t>ホウホウ</t>
    </rPh>
    <phoneticPr fontId="2"/>
  </si>
  <si>
    <t>女</t>
    <rPh sb="0" eb="1">
      <t>オンナ</t>
    </rPh>
    <phoneticPr fontId="2"/>
  </si>
  <si>
    <t>細胞診</t>
    <rPh sb="0" eb="3">
      <t>サイボウシン</t>
    </rPh>
    <phoneticPr fontId="2"/>
  </si>
  <si>
    <t>個別検診</t>
    <rPh sb="0" eb="2">
      <t>コベツ</t>
    </rPh>
    <rPh sb="2" eb="4">
      <t>ケンシン</t>
    </rPh>
    <phoneticPr fontId="2"/>
  </si>
  <si>
    <t>微小浸潤がん数</t>
    <rPh sb="6" eb="7">
      <t>スウ</t>
    </rPh>
    <phoneticPr fontId="2"/>
  </si>
  <si>
    <t>子宮頸がんであった者(転移性を含まない)</t>
    <rPh sb="0" eb="2">
      <t>シキュウ</t>
    </rPh>
    <rPh sb="2" eb="3">
      <t>ケイ</t>
    </rPh>
    <rPh sb="11" eb="14">
      <t>テンイセイ</t>
    </rPh>
    <rPh sb="15" eb="16">
      <t>フク</t>
    </rPh>
    <phoneticPr fontId="3"/>
  </si>
  <si>
    <t>異   常
認めず</t>
    <phoneticPr fontId="3"/>
  </si>
  <si>
    <t>細胞診の判定別人数</t>
    <phoneticPr fontId="2"/>
  </si>
  <si>
    <t>受診率</t>
    <rPh sb="0" eb="2">
      <t>ジュシン</t>
    </rPh>
    <rPh sb="2" eb="3">
      <t>リツ</t>
    </rPh>
    <phoneticPr fontId="2"/>
  </si>
  <si>
    <t>集団</t>
    <rPh sb="0" eb="2">
      <t>シュウダン</t>
    </rPh>
    <phoneticPr fontId="2"/>
  </si>
  <si>
    <t>２年連続受診者数</t>
    <rPh sb="1" eb="2">
      <t>ネン</t>
    </rPh>
    <rPh sb="2" eb="4">
      <t>レンゾク</t>
    </rPh>
    <rPh sb="4" eb="7">
      <t>ジュシンシャ</t>
    </rPh>
    <rPh sb="7" eb="8">
      <t>スウ</t>
    </rPh>
    <phoneticPr fontId="2"/>
  </si>
  <si>
    <t>対象人口率に基づく対象者数</t>
    <rPh sb="0" eb="2">
      <t>タイショウ</t>
    </rPh>
    <rPh sb="2" eb="4">
      <t>ジンコウ</t>
    </rPh>
    <rPh sb="4" eb="5">
      <t>リツ</t>
    </rPh>
    <rPh sb="6" eb="7">
      <t>モト</t>
    </rPh>
    <rPh sb="9" eb="12">
      <t>タイショウシャ</t>
    </rPh>
    <rPh sb="12" eb="13">
      <t>スウ</t>
    </rPh>
    <phoneticPr fontId="2"/>
  </si>
  <si>
    <t>合計</t>
    <rPh sb="0" eb="2">
      <t>ゴウケイ</t>
    </rPh>
    <phoneticPr fontId="2"/>
  </si>
  <si>
    <t>合計</t>
    <rPh sb="0" eb="1">
      <t>ア</t>
    </rPh>
    <rPh sb="1" eb="2">
      <t>ケイ</t>
    </rPh>
    <phoneticPr fontId="3"/>
  </si>
  <si>
    <t>合計</t>
    <rPh sb="0" eb="2">
      <t>ゴウケイ</t>
    </rPh>
    <phoneticPr fontId="3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</si>
  <si>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集団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2" eb="4">
      <t>シュウダン</t>
    </rPh>
    <rPh sb="5" eb="7">
      <t>ネンレイ</t>
    </rPh>
    <rPh sb="7" eb="9">
      <t>カイキュウ</t>
    </rPh>
    <rPh sb="9" eb="10">
      <t>ベツ</t>
    </rPh>
    <rPh sb="11" eb="13">
      <t>ジュシン</t>
    </rPh>
    <rPh sb="13" eb="14">
      <t>レキ</t>
    </rPh>
    <rPh sb="14" eb="15">
      <t>ベツ</t>
    </rPh>
    <rPh sb="19" eb="21">
      <t>シヒョウ</t>
    </rPh>
    <rPh sb="22" eb="24">
      <t>ジドウ</t>
    </rPh>
    <rPh sb="24" eb="26">
      <t>ケイサン</t>
    </rPh>
    <phoneticPr fontId="2"/>
  </si>
  <si>
    <t>合計</t>
    <rPh sb="0" eb="2">
      <t>ゴウケイケイ</t>
    </rPh>
    <phoneticPr fontId="3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</si>
  <si>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個別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2" eb="4">
      <t>コベツ</t>
    </rPh>
    <rPh sb="5" eb="7">
      <t>ネンレイ</t>
    </rPh>
    <rPh sb="7" eb="9">
      <t>カイキュウ</t>
    </rPh>
    <rPh sb="9" eb="10">
      <t>ベツ</t>
    </rPh>
    <rPh sb="11" eb="13">
      <t>ジュシン</t>
    </rPh>
    <rPh sb="13" eb="14">
      <t>レキ</t>
    </rPh>
    <rPh sb="14" eb="15">
      <t>ベツ</t>
    </rPh>
    <rPh sb="19" eb="21">
      <t>シヒョウ</t>
    </rPh>
    <rPh sb="22" eb="24">
      <t>ジドウ</t>
    </rPh>
    <rPh sb="24" eb="26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</si>
  <si>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集団個別</t>
    </r>
    <r>
      <rPr>
        <sz val="14"/>
        <color theme="1"/>
        <rFont val="ＭＳ Ｐゴシック"/>
        <family val="2"/>
        <scheme val="minor"/>
      </rPr>
      <t>】年齢階級別・受診歴別人数集計表（自動計算）</t>
    </r>
    <rPh sb="2" eb="4">
      <t>シュウダン</t>
    </rPh>
    <rPh sb="4" eb="6">
      <t>コベツ</t>
    </rPh>
    <rPh sb="7" eb="9">
      <t>ネンレイ</t>
    </rPh>
    <rPh sb="9" eb="11">
      <t>カイキュウ</t>
    </rPh>
    <rPh sb="11" eb="12">
      <t>ベツ</t>
    </rPh>
    <rPh sb="13" eb="15">
      <t>ジュシン</t>
    </rPh>
    <rPh sb="15" eb="16">
      <t>レキ</t>
    </rPh>
    <rPh sb="16" eb="17">
      <t>ベツ</t>
    </rPh>
    <rPh sb="17" eb="19">
      <t>ニンズウ</t>
    </rPh>
    <rPh sb="19" eb="21">
      <t>シュウケイ</t>
    </rPh>
    <rPh sb="21" eb="22">
      <t>ヒョウ</t>
    </rPh>
    <rPh sb="23" eb="25">
      <t>ジドウ</t>
    </rPh>
    <rPh sb="25" eb="27">
      <t>ケイサン</t>
    </rPh>
    <phoneticPr fontId="2"/>
  </si>
  <si>
    <r>
      <t xml:space="preserve"> 【</t>
    </r>
    <r>
      <rPr>
        <b/>
        <sz val="14"/>
        <color theme="1"/>
        <rFont val="ＭＳ Ｐゴシック"/>
        <family val="3"/>
        <charset val="128"/>
        <scheme val="minor"/>
      </rPr>
      <t>集団個別</t>
    </r>
    <r>
      <rPr>
        <sz val="14"/>
        <color theme="1"/>
        <rFont val="ＭＳ Ｐゴシック"/>
        <family val="2"/>
        <scheme val="minor"/>
      </rPr>
      <t>】年齢階級別・受診歴別プロセス指標（自動計算）</t>
    </r>
    <rPh sb="2" eb="4">
      <t>シュウダン</t>
    </rPh>
    <rPh sb="4" eb="6">
      <t>コベツ</t>
    </rPh>
    <rPh sb="7" eb="9">
      <t>ネンレイ</t>
    </rPh>
    <rPh sb="9" eb="11">
      <t>カイキュウ</t>
    </rPh>
    <rPh sb="11" eb="12">
      <t>ベツ</t>
    </rPh>
    <rPh sb="13" eb="15">
      <t>ジュシン</t>
    </rPh>
    <rPh sb="15" eb="16">
      <t>レキ</t>
    </rPh>
    <rPh sb="16" eb="17">
      <t>ベツ</t>
    </rPh>
    <rPh sb="21" eb="23">
      <t>シヒョウ</t>
    </rPh>
    <rPh sb="24" eb="26">
      <t>ジドウ</t>
    </rPh>
    <rPh sb="26" eb="28">
      <t>ケイサン</t>
    </rPh>
    <phoneticPr fontId="2"/>
  </si>
  <si>
    <t>全住民―女</t>
    <rPh sb="0" eb="3">
      <t>ゼンジュウミン</t>
    </rPh>
    <rPh sb="4" eb="5">
      <t>オンナ</t>
    </rPh>
    <phoneticPr fontId="2"/>
  </si>
  <si>
    <t>全住民―女</t>
    <phoneticPr fontId="2"/>
  </si>
  <si>
    <t>子宮頸がんのうち進行度がIA期のがん</t>
    <rPh sb="0" eb="2">
      <t>シキュウ</t>
    </rPh>
    <rPh sb="2" eb="3">
      <t>ケイ</t>
    </rPh>
    <rPh sb="8" eb="11">
      <t>シンコウド</t>
    </rPh>
    <rPh sb="14" eb="15">
      <t>キ</t>
    </rPh>
    <phoneticPr fontId="3"/>
  </si>
  <si>
    <t>AIS
であった者</t>
  </si>
  <si>
    <t>C I N 3
であった者</t>
  </si>
  <si>
    <t>C I N 2
であった者</t>
  </si>
  <si>
    <t>CIN3又は
CIN2の
いずれかで
区別でき
ない者</t>
  </si>
  <si>
    <t>C I N 1
であった者</t>
  </si>
  <si>
    <t>子宮頸がんの
疑いのある
者 又 は
未 確 定</t>
  </si>
  <si>
    <t>75歳以上</t>
    <rPh sb="3" eb="5">
      <t>イジョウ</t>
    </rPh>
    <phoneticPr fontId="3"/>
  </si>
  <si>
    <t>75歳以上</t>
    <rPh sb="2" eb="3">
      <t>サイ</t>
    </rPh>
    <rPh sb="3" eb="5">
      <t>イジョウ</t>
    </rPh>
    <phoneticPr fontId="3"/>
  </si>
  <si>
    <t>子宮頸がんのうち進行度がＩＡ期のがん</t>
    <rPh sb="0" eb="2">
      <t>シキュウ</t>
    </rPh>
    <rPh sb="2" eb="3">
      <t>ケイ</t>
    </rPh>
    <rPh sb="8" eb="11">
      <t>シンコウド</t>
    </rPh>
    <rPh sb="14" eb="15">
      <t>キ</t>
    </rPh>
    <phoneticPr fontId="3"/>
  </si>
  <si>
    <t xml:space="preserve">
AISで
あった者</t>
    <phoneticPr fontId="3"/>
  </si>
  <si>
    <t>C I N 3
であった者</t>
    <rPh sb="12" eb="13">
      <t>モノ</t>
    </rPh>
    <phoneticPr fontId="3"/>
  </si>
  <si>
    <t>精密検査受診者</t>
    <phoneticPr fontId="3"/>
  </si>
  <si>
    <t>区市町村名</t>
    <rPh sb="0" eb="5">
      <t>クシチョウソンメイ</t>
    </rPh>
    <phoneticPr fontId="2"/>
  </si>
  <si>
    <t>（再掲）国民健康保険の被保険者</t>
    <phoneticPr fontId="3"/>
  </si>
  <si>
    <t>区部対象人口率</t>
    <rPh sb="0" eb="2">
      <t>クブ</t>
    </rPh>
    <rPh sb="2" eb="4">
      <t>タイショウ</t>
    </rPh>
    <rPh sb="4" eb="6">
      <t>ジンコウ</t>
    </rPh>
    <rPh sb="6" eb="7">
      <t>リツ</t>
    </rPh>
    <phoneticPr fontId="2"/>
  </si>
  <si>
    <t>子宮頸がん、
AIS及びCIN
以外の疾患
であった者
(転移性の
子宮頸がん
を含む)</t>
    <phoneticPr fontId="3"/>
  </si>
  <si>
    <t>子宮頸がん、
AIS及びCIN
以外の疾患
であった者
(転移性の
子宮頸がん
を含む)</t>
  </si>
  <si>
    <t>受診者数</t>
    <rPh sb="0" eb="2">
      <t>ジュシン</t>
    </rPh>
    <rPh sb="2" eb="3">
      <t>シャ</t>
    </rPh>
    <rPh sb="3" eb="4">
      <t>スウ</t>
    </rPh>
    <phoneticPr fontId="2"/>
  </si>
  <si>
    <t>69歳以下</t>
    <rPh sb="2" eb="5">
      <t>サイイカ</t>
    </rPh>
    <phoneticPr fontId="2"/>
  </si>
  <si>
    <t>69歳以下</t>
    <rPh sb="2" eb="5">
      <t>サイイカ</t>
    </rPh>
    <phoneticPr fontId="3"/>
  </si>
  <si>
    <t>住基台帳人口（令和５年度）</t>
    <rPh sb="0" eb="2">
      <t>ジュウキ</t>
    </rPh>
    <rPh sb="2" eb="4">
      <t>ダイチョウ</t>
    </rPh>
    <rPh sb="4" eb="6">
      <t>ジンコウ</t>
    </rPh>
    <phoneticPr fontId="3"/>
  </si>
  <si>
    <t>令和５年度
受診者数</t>
    <rPh sb="6" eb="9">
      <t>ジュシンシャ</t>
    </rPh>
    <rPh sb="9" eb="10">
      <t>スウ</t>
    </rPh>
    <phoneticPr fontId="2"/>
  </si>
  <si>
    <t>40-69</t>
    <phoneticPr fontId="2"/>
  </si>
  <si>
    <t>40-全年齢</t>
    <rPh sb="3" eb="6">
      <t>ゼンネンレイ</t>
    </rPh>
    <phoneticPr fontId="2"/>
  </si>
  <si>
    <t>20-39</t>
    <phoneticPr fontId="2"/>
  </si>
  <si>
    <t>CIN3発見率</t>
    <rPh sb="4" eb="7">
      <t>ハッケンリツ</t>
    </rPh>
    <phoneticPr fontId="2"/>
  </si>
  <si>
    <t>CIN3
適中度</t>
    <rPh sb="5" eb="7">
      <t>テキチュウ</t>
    </rPh>
    <rPh sb="7" eb="8">
      <t>ド</t>
    </rPh>
    <phoneticPr fontId="2"/>
  </si>
  <si>
    <t>令和６年度子宮頸がん検診対象者数</t>
    <rPh sb="3" eb="5">
      <t>シキュウ</t>
    </rPh>
    <rPh sb="5" eb="6">
      <t>ケイ</t>
    </rPh>
    <phoneticPr fontId="3"/>
  </si>
  <si>
    <t>令和５年度子宮頸がん検診対象者数</t>
    <phoneticPr fontId="2"/>
  </si>
  <si>
    <t>住基台帳人口（令和６年度）</t>
    <rPh sb="0" eb="2">
      <t>ジュウキ</t>
    </rPh>
    <rPh sb="2" eb="4">
      <t>ダイチョウ</t>
    </rPh>
    <rPh sb="4" eb="6">
      <t>ジンコウ</t>
    </rPh>
    <phoneticPr fontId="3"/>
  </si>
  <si>
    <t>子宮頸がん検診結果入力シート（令和６年度受診者）</t>
    <rPh sb="0" eb="1">
      <t>シキュウケイ</t>
    </rPh>
    <rPh sb="3" eb="5">
      <t>ケンシン</t>
    </rPh>
    <rPh sb="5" eb="9">
      <t>ケッカニュウリョク</t>
    </rPh>
    <rPh sb="19" eb="22">
      <t>ジュシンシャ</t>
    </rPh>
    <phoneticPr fontId="3"/>
  </si>
  <si>
    <t>住基台帳人口（令和６年度）</t>
    <rPh sb="0" eb="1">
      <t>ジュウキ</t>
    </rPh>
    <rPh sb="1" eb="3">
      <t>ダイチョウ</t>
    </rPh>
    <rPh sb="3" eb="5">
      <t>ジンコウ</t>
    </rPh>
    <phoneticPr fontId="2"/>
  </si>
  <si>
    <t>(令和６年度中)</t>
    <phoneticPr fontId="2"/>
  </si>
  <si>
    <t>子宮頸がん検診結果入力シート（令和５年度実施分）</t>
    <rPh sb="0" eb="2">
      <t>シキュウ</t>
    </rPh>
    <rPh sb="2" eb="3">
      <t>ケイ</t>
    </rPh>
    <rPh sb="5" eb="7">
      <t>ケンシン</t>
    </rPh>
    <rPh sb="7" eb="9">
      <t>ケッカ</t>
    </rPh>
    <rPh sb="9" eb="11">
      <t>ニュウリョク</t>
    </rPh>
    <rPh sb="20" eb="22">
      <t>ジッシ</t>
    </rPh>
    <rPh sb="22" eb="23">
      <t>ブン</t>
    </rPh>
    <phoneticPr fontId="2"/>
  </si>
  <si>
    <t>住基台帳人口（令和５年度）</t>
    <rPh sb="0" eb="1">
      <t>ジュウキ</t>
    </rPh>
    <rPh sb="1" eb="3">
      <t>ダイチョウ</t>
    </rPh>
    <rPh sb="3" eb="5">
      <t>ジンコウ</t>
    </rPh>
    <rPh sb="10" eb="11">
      <t>ド</t>
    </rPh>
    <phoneticPr fontId="2"/>
  </si>
  <si>
    <t>受診者数（令和５年度中）</t>
    <phoneticPr fontId="3"/>
  </si>
  <si>
    <t>２年連続受診者数（令和５年度中）</t>
    <phoneticPr fontId="3"/>
  </si>
  <si>
    <t>令和４年度
受診者数</t>
    <rPh sb="0" eb="2">
      <t>レイワ</t>
    </rPh>
    <rPh sb="3" eb="5">
      <t>ネンド</t>
    </rPh>
    <rPh sb="4" eb="5">
      <t>ド</t>
    </rPh>
    <rPh sb="5" eb="7">
      <t>ヘイネンド</t>
    </rPh>
    <rPh sb="6" eb="9">
      <t>ジュシンシャ</t>
    </rPh>
    <rPh sb="9" eb="10">
      <t>スウ</t>
    </rPh>
    <phoneticPr fontId="2"/>
  </si>
  <si>
    <t>令和５年度受診者
数</t>
    <rPh sb="5" eb="8">
      <t>ジュシンシャ</t>
    </rPh>
    <rPh sb="9" eb="10">
      <t>スウ</t>
    </rPh>
    <phoneticPr fontId="2"/>
  </si>
  <si>
    <t>要精密検査者数(令和５年度中）</t>
    <phoneticPr fontId="3"/>
  </si>
  <si>
    <t>令和５年度プロセス指標</t>
    <rPh sb="9" eb="11">
      <t>シヒョウ</t>
    </rPh>
    <phoneticPr fontId="2"/>
  </si>
  <si>
    <t>令和６年度受診率</t>
    <rPh sb="5" eb="7">
      <t>ジュシン</t>
    </rPh>
    <rPh sb="7" eb="8">
      <t>リツ</t>
    </rPh>
    <phoneticPr fontId="2"/>
  </si>
  <si>
    <t>令和６年度
受診者数</t>
    <rPh sb="6" eb="9">
      <t>ジュシンシャ</t>
    </rPh>
    <rPh sb="9" eb="10">
      <t>スウ</t>
    </rPh>
    <phoneticPr fontId="2"/>
  </si>
  <si>
    <t>子宮頸がん検診結果入力シート（令和４年度受診者）</t>
    <rPh sb="0" eb="2">
      <t>シキュウケイ</t>
    </rPh>
    <rPh sb="4" eb="6">
      <t>ケンシン</t>
    </rPh>
    <rPh sb="6" eb="10">
      <t>ケッカニュウリョク</t>
    </rPh>
    <rPh sb="15" eb="17">
      <t>レイワ</t>
    </rPh>
    <rPh sb="18" eb="19">
      <t>ネン</t>
    </rPh>
    <rPh sb="19" eb="20">
      <t>ド</t>
    </rPh>
    <rPh sb="20" eb="23">
      <t>ジュシンシャ</t>
    </rPh>
    <phoneticPr fontId="3"/>
  </si>
  <si>
    <t>(令和４年度中)</t>
    <rPh sb="1" eb="3">
      <t>レイワ</t>
    </rPh>
    <rPh sb="4" eb="5">
      <t>ネン</t>
    </rPh>
    <rPh sb="5" eb="6">
      <t>ド</t>
    </rPh>
    <phoneticPr fontId="3"/>
  </si>
  <si>
    <t>R6受診率算出表</t>
    <rPh sb="2" eb="4">
      <t>ジュシン</t>
    </rPh>
    <rPh sb="4" eb="5">
      <t>リツ</t>
    </rPh>
    <rPh sb="5" eb="7">
      <t>サンシュツ</t>
    </rPh>
    <rPh sb="7" eb="8">
      <t>ヒョウ</t>
    </rPh>
    <phoneticPr fontId="2"/>
  </si>
  <si>
    <t>R6年度受診者数</t>
    <rPh sb="2" eb="3">
      <t>ネン</t>
    </rPh>
    <rPh sb="3" eb="4">
      <t>ド</t>
    </rPh>
    <rPh sb="4" eb="7">
      <t>ジュシンシャ</t>
    </rPh>
    <rPh sb="7" eb="8">
      <t>スウ</t>
    </rPh>
    <phoneticPr fontId="2"/>
  </si>
  <si>
    <t>R5年度受診者</t>
    <rPh sb="2" eb="4">
      <t>ネンド</t>
    </rPh>
    <rPh sb="3" eb="4">
      <t>ド</t>
    </rPh>
    <rPh sb="4" eb="7">
      <t>ジュシンシャ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</si>
</sst>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_ "/>
    <numFmt numFmtId="178" formatCode="#,##0_);[Red]\(#,##0\)"/>
  </numFmts>
  <fonts count="23">
    <font>
      <sz val="11"/>
      <color theme="1"/>
      <name val="ＭＳ Ｐゴシック"/>
      <family val="2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8"/>
      <color theme="1"/>
      <name val="ＭＳ Ｐゴシック"/>
      <family val="3"/>
      <charset val="128"/>
      <scheme val="minor"/>
    </font>
    <font>
      <sz val="18"/>
      <color indexed="8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8"/>
      <color theme="0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 style="thin">
        <color indexed="64"/>
      </diagonal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ck">
        <color rgb="FFFF0000"/>
      </right>
      <top/>
      <bottom style="thin">
        <color indexed="64"/>
      </bottom>
      <diagonal style="thin">
        <color indexed="64"/>
      </diagonal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 style="thin">
        <color indexed="64"/>
      </diagonal>
    </border>
    <border diagonalDown="1"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 style="thin">
        <color indexed="64"/>
      </diagonal>
    </border>
    <border>
      <left style="double">
        <color indexed="64"/>
      </left>
      <right/>
      <top/>
      <bottom/>
      <diagonal/>
    </border>
    <border>
      <left/>
      <right/>
      <top style="thick">
        <color rgb="FFFF0000"/>
      </top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ck">
        <color rgb="FFFF0000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thick">
        <color rgb="FFFF0000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/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ck">
        <color rgb="FF0070C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rgb="FFFF0000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14">
    <xf numFmtId="0" fontId="0" fillId="0" borderId="0" xfId="0"/>
    <xf numFmtId="0" fontId="1" fillId="0" borderId="6" xfId="0" quotePrefix="1" applyFont="1" applyBorder="1" applyAlignment="1" applyProtection="1">
      <alignment horizontal="right"/>
      <protection locked="0"/>
    </xf>
    <xf numFmtId="0" fontId="1" fillId="2" borderId="9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0" fontId="1" fillId="2" borderId="9" xfId="0" applyFont="1" applyFill="1" applyBorder="1" applyAlignment="1">
      <alignment horizontal="centerContinuous" vertical="center" wrapText="1"/>
    </xf>
    <xf numFmtId="0" fontId="1" fillId="2" borderId="10" xfId="0" applyFont="1" applyFill="1" applyBorder="1" applyAlignment="1">
      <alignment horizontal="centerContinuous" vertical="center" wrapText="1"/>
    </xf>
    <xf numFmtId="0" fontId="1" fillId="2" borderId="9" xfId="0" applyFont="1" applyFill="1" applyBorder="1" applyAlignment="1">
      <alignment horizontal="centerContinuous" wrapText="1"/>
    </xf>
    <xf numFmtId="0" fontId="1" fillId="2" borderId="12" xfId="0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1" fillId="2" borderId="14" xfId="0" applyFont="1" applyFill="1" applyBorder="1" applyAlignment="1">
      <alignment horizontal="centerContinuous" vertical="top"/>
    </xf>
    <xf numFmtId="0" fontId="1" fillId="2" borderId="15" xfId="0" applyFont="1" applyFill="1" applyBorder="1" applyAlignment="1">
      <alignment horizontal="centerContinuous" vertical="center" wrapText="1"/>
    </xf>
    <xf numFmtId="0" fontId="1" fillId="2" borderId="12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centerContinuous"/>
    </xf>
    <xf numFmtId="0" fontId="1" fillId="2" borderId="12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Continuous"/>
    </xf>
    <xf numFmtId="0" fontId="1" fillId="2" borderId="14" xfId="0" applyFont="1" applyFill="1" applyBorder="1"/>
    <xf numFmtId="0" fontId="1" fillId="2" borderId="8" xfId="0" applyFont="1" applyFill="1" applyBorder="1"/>
    <xf numFmtId="0" fontId="1" fillId="2" borderId="4" xfId="0" quotePrefix="1" applyFont="1" applyFill="1" applyBorder="1" applyAlignment="1">
      <alignment horizontal="distributed" vertical="center" wrapText="1"/>
    </xf>
    <xf numFmtId="0" fontId="1" fillId="0" borderId="6" xfId="0" applyFont="1" applyBorder="1" applyAlignment="1" applyProtection="1">
      <alignment horizontal="right"/>
      <protection locked="0"/>
    </xf>
    <xf numFmtId="0" fontId="1" fillId="7" borderId="3" xfId="0" quotePrefix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Continuous" vertical="center"/>
    </xf>
    <xf numFmtId="0" fontId="1" fillId="2" borderId="10" xfId="0" applyFont="1" applyFill="1" applyBorder="1" applyAlignment="1">
      <alignment horizontal="centerContinuous" vertical="center"/>
    </xf>
    <xf numFmtId="0" fontId="1" fillId="2" borderId="19" xfId="0" applyFont="1" applyFill="1" applyBorder="1" applyAlignment="1">
      <alignment horizontal="centerContinuous" vertical="center"/>
    </xf>
    <xf numFmtId="0" fontId="1" fillId="2" borderId="5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Continuous" vertical="center"/>
    </xf>
    <xf numFmtId="0" fontId="1" fillId="2" borderId="7" xfId="0" applyFont="1" applyFill="1" applyBorder="1" applyAlignment="1">
      <alignment horizontal="centerContinuous" vertical="center"/>
    </xf>
    <xf numFmtId="0" fontId="1" fillId="2" borderId="19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Continuous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Continuous" vertical="center"/>
    </xf>
    <xf numFmtId="0" fontId="1" fillId="2" borderId="20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20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Continuous" wrapText="1"/>
    </xf>
    <xf numFmtId="0" fontId="1" fillId="2" borderId="20" xfId="0" applyFont="1" applyFill="1" applyBorder="1" applyAlignment="1">
      <alignment horizontal="centerContinuous"/>
    </xf>
    <xf numFmtId="0" fontId="1" fillId="2" borderId="21" xfId="0" applyFont="1" applyFill="1" applyBorder="1" applyAlignment="1">
      <alignment horizontal="centerContinuous"/>
    </xf>
    <xf numFmtId="49" fontId="1" fillId="2" borderId="14" xfId="0" quotePrefix="1" applyNumberFormat="1" applyFont="1" applyFill="1" applyBorder="1" applyAlignment="1">
      <alignment horizontal="distributed" vertical="center" wrapText="1"/>
    </xf>
    <xf numFmtId="0" fontId="1" fillId="2" borderId="14" xfId="0" quotePrefix="1" applyFont="1" applyFill="1" applyBorder="1" applyAlignment="1">
      <alignment horizontal="distributed" vertical="center" wrapText="1"/>
    </xf>
    <xf numFmtId="0" fontId="1" fillId="2" borderId="23" xfId="0" quotePrefix="1" applyFont="1" applyFill="1" applyBorder="1" applyAlignment="1">
      <alignment horizontal="distributed" vertical="center" wrapText="1"/>
    </xf>
    <xf numFmtId="0" fontId="1" fillId="2" borderId="24" xfId="0" quotePrefix="1" applyFont="1" applyFill="1" applyBorder="1" applyAlignment="1">
      <alignment horizontal="distributed" vertical="center" wrapText="1"/>
    </xf>
    <xf numFmtId="0" fontId="1" fillId="0" borderId="28" xfId="0" applyFont="1" applyBorder="1" applyAlignment="1" applyProtection="1">
      <alignment horizontal="right"/>
      <protection locked="0"/>
    </xf>
    <xf numFmtId="0" fontId="1" fillId="0" borderId="28" xfId="0" quotePrefix="1" applyFont="1" applyBorder="1" applyAlignment="1" applyProtection="1">
      <alignment horizontal="right"/>
      <protection locked="0"/>
    </xf>
    <xf numFmtId="0" fontId="1" fillId="0" borderId="27" xfId="0" quotePrefix="1" applyFont="1" applyBorder="1" applyAlignment="1" applyProtection="1">
      <alignment horizontal="right"/>
      <protection locked="0"/>
    </xf>
    <xf numFmtId="0" fontId="1" fillId="7" borderId="28" xfId="0" quotePrefix="1" applyFont="1" applyFill="1" applyBorder="1" applyAlignment="1">
      <alignment horizontal="right"/>
    </xf>
    <xf numFmtId="0" fontId="1" fillId="7" borderId="2" xfId="0" quotePrefix="1" applyFont="1" applyFill="1" applyBorder="1" applyAlignment="1">
      <alignment horizontal="right"/>
    </xf>
    <xf numFmtId="0" fontId="1" fillId="7" borderId="6" xfId="0" quotePrefix="1" applyFont="1" applyFill="1" applyBorder="1" applyAlignment="1">
      <alignment horizontal="right"/>
    </xf>
    <xf numFmtId="0" fontId="1" fillId="7" borderId="27" xfId="0" quotePrefix="1" applyFont="1" applyFill="1" applyBorder="1" applyAlignment="1">
      <alignment horizontal="right"/>
    </xf>
    <xf numFmtId="0" fontId="1" fillId="0" borderId="27" xfId="0" applyFont="1" applyBorder="1" applyAlignment="1" applyProtection="1">
      <alignment horizontal="right"/>
      <protection locked="0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6" borderId="10" xfId="0" applyFont="1" applyFill="1" applyBorder="1"/>
    <xf numFmtId="0" fontId="1" fillId="6" borderId="15" xfId="0" applyFont="1" applyFill="1" applyBorder="1"/>
    <xf numFmtId="0" fontId="1" fillId="2" borderId="15" xfId="0" quotePrefix="1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177" fontId="1" fillId="7" borderId="6" xfId="0" quotePrefix="1" applyNumberFormat="1" applyFont="1" applyFill="1" applyBorder="1" applyAlignment="1">
      <alignment horizontal="right"/>
    </xf>
    <xf numFmtId="178" fontId="1" fillId="5" borderId="3" xfId="0" quotePrefix="1" applyNumberFormat="1" applyFont="1" applyFill="1" applyBorder="1" applyAlignment="1">
      <alignment horizontal="right"/>
    </xf>
    <xf numFmtId="178" fontId="1" fillId="0" borderId="6" xfId="0" applyNumberFormat="1" applyFont="1" applyBorder="1" applyAlignment="1" applyProtection="1">
      <alignment horizontal="right"/>
      <protection locked="0"/>
    </xf>
    <xf numFmtId="178" fontId="1" fillId="7" borderId="10" xfId="0" quotePrefix="1" applyNumberFormat="1" applyFont="1" applyFill="1" applyBorder="1" applyAlignment="1">
      <alignment horizontal="right"/>
    </xf>
    <xf numFmtId="177" fontId="1" fillId="5" borderId="6" xfId="0" quotePrefix="1" applyNumberFormat="1" applyFont="1" applyFill="1" applyBorder="1" applyAlignment="1">
      <alignment horizontal="right"/>
    </xf>
    <xf numFmtId="177" fontId="1" fillId="4" borderId="2" xfId="0" quotePrefix="1" applyNumberFormat="1" applyFont="1" applyFill="1" applyBorder="1" applyAlignment="1">
      <alignment horizontal="right"/>
    </xf>
    <xf numFmtId="177" fontId="1" fillId="0" borderId="26" xfId="0" applyNumberFormat="1" applyFont="1" applyBorder="1" applyAlignment="1" applyProtection="1">
      <alignment horizontal="right"/>
      <protection locked="0"/>
    </xf>
    <xf numFmtId="177" fontId="1" fillId="0" borderId="28" xfId="0" quotePrefix="1" applyNumberFormat="1" applyFont="1" applyBorder="1" applyAlignment="1" applyProtection="1">
      <alignment horizontal="right"/>
      <protection locked="0"/>
    </xf>
    <xf numFmtId="177" fontId="1" fillId="7" borderId="2" xfId="0" quotePrefix="1" applyNumberFormat="1" applyFont="1" applyFill="1" applyBorder="1" applyAlignment="1">
      <alignment horizontal="right"/>
    </xf>
    <xf numFmtId="177" fontId="1" fillId="0" borderId="26" xfId="0" quotePrefix="1" applyNumberFormat="1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1" fillId="4" borderId="27" xfId="0" quotePrefix="1" applyFont="1" applyFill="1" applyBorder="1" applyAlignment="1" applyProtection="1">
      <alignment horizontal="right"/>
      <protection locked="0"/>
    </xf>
    <xf numFmtId="0" fontId="1" fillId="4" borderId="6" xfId="0" quotePrefix="1" applyFont="1" applyFill="1" applyBorder="1" applyAlignment="1" applyProtection="1">
      <alignment horizontal="right"/>
      <protection locked="0"/>
    </xf>
    <xf numFmtId="0" fontId="1" fillId="4" borderId="28" xfId="0" quotePrefix="1" applyFont="1" applyFill="1" applyBorder="1" applyAlignment="1" applyProtection="1">
      <alignment horizontal="right"/>
      <protection locked="0"/>
    </xf>
    <xf numFmtId="0" fontId="1" fillId="7" borderId="6" xfId="0" quotePrefix="1" applyFont="1" applyFill="1" applyBorder="1" applyAlignment="1" applyProtection="1">
      <alignment horizontal="right"/>
      <protection locked="0"/>
    </xf>
    <xf numFmtId="0" fontId="1" fillId="7" borderId="28" xfId="0" quotePrefix="1" applyFont="1" applyFill="1" applyBorder="1" applyAlignment="1" applyProtection="1">
      <alignment horizontal="right"/>
      <protection locked="0"/>
    </xf>
    <xf numFmtId="177" fontId="1" fillId="4" borderId="28" xfId="0" quotePrefix="1" applyNumberFormat="1" applyFont="1" applyFill="1" applyBorder="1" applyAlignment="1" applyProtection="1">
      <alignment horizontal="right"/>
      <protection locked="0"/>
    </xf>
    <xf numFmtId="177" fontId="1" fillId="4" borderId="26" xfId="0" quotePrefix="1" applyNumberFormat="1" applyFont="1" applyFill="1" applyBorder="1" applyAlignment="1" applyProtection="1">
      <alignment horizontal="right"/>
      <protection locked="0"/>
    </xf>
    <xf numFmtId="177" fontId="1" fillId="7" borderId="26" xfId="0" quotePrefix="1" applyNumberFormat="1" applyFont="1" applyFill="1" applyBorder="1" applyAlignment="1" applyProtection="1">
      <alignment horizontal="right"/>
      <protection locked="0"/>
    </xf>
    <xf numFmtId="0" fontId="1" fillId="7" borderId="27" xfId="0" quotePrefix="1" applyFont="1" applyFill="1" applyBorder="1" applyAlignment="1" applyProtection="1">
      <alignment horizontal="right"/>
      <protection locked="0"/>
    </xf>
    <xf numFmtId="177" fontId="1" fillId="4" borderId="40" xfId="0" quotePrefix="1" applyNumberFormat="1" applyFont="1" applyFill="1" applyBorder="1" applyAlignment="1" applyProtection="1">
      <alignment horizontal="right"/>
      <protection locked="0"/>
    </xf>
    <xf numFmtId="0" fontId="1" fillId="4" borderId="25" xfId="0" quotePrefix="1" applyFont="1" applyFill="1" applyBorder="1" applyAlignment="1" applyProtection="1">
      <alignment horizontal="right"/>
      <protection locked="0"/>
    </xf>
    <xf numFmtId="0" fontId="1" fillId="4" borderId="4" xfId="0" quotePrefix="1" applyFont="1" applyFill="1" applyBorder="1" applyAlignment="1" applyProtection="1">
      <alignment horizontal="right"/>
      <protection locked="0"/>
    </xf>
    <xf numFmtId="0" fontId="1" fillId="4" borderId="24" xfId="0" quotePrefix="1" applyFont="1" applyFill="1" applyBorder="1" applyAlignment="1" applyProtection="1">
      <alignment horizontal="right"/>
      <protection locked="0"/>
    </xf>
    <xf numFmtId="177" fontId="1" fillId="7" borderId="28" xfId="0" quotePrefix="1" applyNumberFormat="1" applyFont="1" applyFill="1" applyBorder="1" applyAlignment="1" applyProtection="1">
      <alignment horizontal="right"/>
      <protection locked="0"/>
    </xf>
    <xf numFmtId="178" fontId="1" fillId="4" borderId="6" xfId="0" applyNumberFormat="1" applyFont="1" applyFill="1" applyBorder="1" applyAlignment="1" applyProtection="1">
      <alignment horizontal="right"/>
      <protection locked="0"/>
    </xf>
    <xf numFmtId="178" fontId="1" fillId="4" borderId="3" xfId="0" quotePrefix="1" applyNumberFormat="1" applyFont="1" applyFill="1" applyBorder="1" applyAlignment="1" applyProtection="1">
      <alignment horizontal="right"/>
      <protection locked="0"/>
    </xf>
    <xf numFmtId="178" fontId="1" fillId="4" borderId="16" xfId="0" applyNumberFormat="1" applyFont="1" applyFill="1" applyBorder="1" applyAlignment="1" applyProtection="1">
      <alignment horizontal="right"/>
      <protection locked="0"/>
    </xf>
    <xf numFmtId="178" fontId="1" fillId="7" borderId="16" xfId="0" applyNumberFormat="1" applyFont="1" applyFill="1" applyBorder="1" applyAlignment="1" applyProtection="1">
      <alignment horizontal="right"/>
      <protection locked="0"/>
    </xf>
    <xf numFmtId="178" fontId="1" fillId="4" borderId="3" xfId="0" applyNumberFormat="1" applyFont="1" applyFill="1" applyBorder="1" applyAlignment="1" applyProtection="1">
      <alignment horizontal="right"/>
      <protection locked="0"/>
    </xf>
    <xf numFmtId="178" fontId="1" fillId="4" borderId="6" xfId="0" quotePrefix="1" applyNumberFormat="1" applyFont="1" applyFill="1" applyBorder="1" applyAlignment="1" applyProtection="1">
      <alignment horizontal="right"/>
      <protection locked="0"/>
    </xf>
    <xf numFmtId="178" fontId="1" fillId="7" borderId="6" xfId="0" quotePrefix="1" applyNumberFormat="1" applyFont="1" applyFill="1" applyBorder="1" applyAlignment="1" applyProtection="1">
      <alignment horizontal="right"/>
      <protection locked="0"/>
    </xf>
    <xf numFmtId="178" fontId="1" fillId="4" borderId="4" xfId="0" applyNumberFormat="1" applyFont="1" applyFill="1" applyBorder="1" applyAlignment="1" applyProtection="1">
      <alignment horizontal="right"/>
      <protection locked="0"/>
    </xf>
    <xf numFmtId="178" fontId="1" fillId="4" borderId="30" xfId="0" applyNumberFormat="1" applyFont="1" applyFill="1" applyBorder="1" applyAlignment="1" applyProtection="1">
      <alignment horizontal="right"/>
      <protection locked="0"/>
    </xf>
    <xf numFmtId="178" fontId="1" fillId="7" borderId="3" xfId="0" quotePrefix="1" applyNumberFormat="1" applyFont="1" applyFill="1" applyBorder="1" applyAlignment="1" applyProtection="1">
      <alignment horizontal="right"/>
      <protection locked="0"/>
    </xf>
    <xf numFmtId="176" fontId="6" fillId="0" borderId="6" xfId="0" applyNumberFormat="1" applyFont="1" applyBorder="1" applyAlignment="1">
      <alignment vertical="center"/>
    </xf>
    <xf numFmtId="0" fontId="4" fillId="0" borderId="6" xfId="0" quotePrefix="1" applyFont="1" applyBorder="1" applyAlignment="1">
      <alignment horizontal="center" vertical="center" wrapText="1"/>
    </xf>
    <xf numFmtId="177" fontId="0" fillId="5" borderId="3" xfId="0" applyNumberFormat="1" applyFill="1" applyBorder="1"/>
    <xf numFmtId="177" fontId="0" fillId="0" borderId="3" xfId="0" applyNumberFormat="1" applyBorder="1"/>
    <xf numFmtId="177" fontId="1" fillId="5" borderId="6" xfId="0" applyNumberFormat="1" applyFont="1" applyFill="1" applyBorder="1" applyAlignment="1">
      <alignment horizontal="right"/>
    </xf>
    <xf numFmtId="177" fontId="1" fillId="0" borderId="2" xfId="0" applyNumberFormat="1" applyFont="1" applyBorder="1" applyAlignment="1">
      <alignment horizontal="right"/>
    </xf>
    <xf numFmtId="177" fontId="1" fillId="0" borderId="2" xfId="0" quotePrefix="1" applyNumberFormat="1" applyFont="1" applyBorder="1" applyAlignment="1">
      <alignment horizontal="right"/>
    </xf>
    <xf numFmtId="176" fontId="0" fillId="0" borderId="6" xfId="1" applyNumberFormat="1" applyFont="1" applyBorder="1" applyAlignment="1" applyProtection="1"/>
    <xf numFmtId="10" fontId="0" fillId="0" borderId="6" xfId="1" applyNumberFormat="1" applyFont="1" applyBorder="1" applyAlignment="1" applyProtection="1"/>
    <xf numFmtId="0" fontId="1" fillId="5" borderId="16" xfId="0" applyFont="1" applyFill="1" applyBorder="1" applyAlignment="1">
      <alignment horizontal="right"/>
    </xf>
    <xf numFmtId="177" fontId="1" fillId="5" borderId="16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5" borderId="16" xfId="0" quotePrefix="1" applyFont="1" applyFill="1" applyBorder="1" applyAlignment="1">
      <alignment horizontal="right"/>
    </xf>
    <xf numFmtId="177" fontId="1" fillId="5" borderId="16" xfId="0" quotePrefix="1" applyNumberFormat="1" applyFont="1" applyFill="1" applyBorder="1" applyAlignment="1">
      <alignment horizontal="right"/>
    </xf>
    <xf numFmtId="0" fontId="0" fillId="8" borderId="34" xfId="0" applyFill="1" applyBorder="1"/>
    <xf numFmtId="0" fontId="0" fillId="8" borderId="6" xfId="0" applyFill="1" applyBorder="1"/>
    <xf numFmtId="0" fontId="0" fillId="8" borderId="35" xfId="0" applyFill="1" applyBorder="1"/>
    <xf numFmtId="0" fontId="0" fillId="5" borderId="16" xfId="0" applyFill="1" applyBorder="1"/>
    <xf numFmtId="177" fontId="0" fillId="5" borderId="39" xfId="0" applyNumberFormat="1" applyFill="1" applyBorder="1"/>
    <xf numFmtId="0" fontId="0" fillId="0" borderId="34" xfId="0" applyBorder="1"/>
    <xf numFmtId="0" fontId="0" fillId="0" borderId="16" xfId="0" applyBorder="1"/>
    <xf numFmtId="0" fontId="0" fillId="0" borderId="6" xfId="0" applyBorder="1"/>
    <xf numFmtId="176" fontId="0" fillId="0" borderId="35" xfId="0" applyNumberFormat="1" applyBorder="1"/>
    <xf numFmtId="177" fontId="0" fillId="0" borderId="2" xfId="0" applyNumberFormat="1" applyBorder="1"/>
    <xf numFmtId="0" fontId="0" fillId="0" borderId="36" xfId="0" applyBorder="1"/>
    <xf numFmtId="0" fontId="0" fillId="0" borderId="37" xfId="0" applyBorder="1"/>
    <xf numFmtId="176" fontId="0" fillId="0" borderId="38" xfId="0" applyNumberFormat="1" applyBorder="1"/>
    <xf numFmtId="177" fontId="1" fillId="3" borderId="3" xfId="0" quotePrefix="1" applyNumberFormat="1" applyFont="1" applyFill="1" applyBorder="1" applyAlignment="1">
      <alignment horizontal="right"/>
    </xf>
    <xf numFmtId="177" fontId="1" fillId="4" borderId="41" xfId="0" quotePrefix="1" applyNumberFormat="1" applyFont="1" applyFill="1" applyBorder="1" applyAlignment="1" applyProtection="1">
      <alignment horizontal="right"/>
      <protection locked="0"/>
    </xf>
    <xf numFmtId="177" fontId="1" fillId="0" borderId="42" xfId="0" quotePrefix="1" applyNumberFormat="1" applyFont="1" applyBorder="1" applyAlignment="1" applyProtection="1">
      <alignment horizontal="right"/>
      <protection locked="0"/>
    </xf>
    <xf numFmtId="177" fontId="1" fillId="4" borderId="42" xfId="0" quotePrefix="1" applyNumberFormat="1" applyFont="1" applyFill="1" applyBorder="1" applyAlignment="1" applyProtection="1">
      <alignment horizontal="right"/>
      <protection locked="0"/>
    </xf>
    <xf numFmtId="177" fontId="1" fillId="0" borderId="43" xfId="0" quotePrefix="1" applyNumberFormat="1" applyFont="1" applyBorder="1" applyAlignment="1" applyProtection="1">
      <alignment horizontal="right"/>
      <protection locked="0"/>
    </xf>
    <xf numFmtId="177" fontId="1" fillId="4" borderId="42" xfId="0" applyNumberFormat="1" applyFont="1" applyFill="1" applyBorder="1" applyAlignment="1" applyProtection="1">
      <alignment horizontal="right"/>
      <protection locked="0"/>
    </xf>
    <xf numFmtId="177" fontId="1" fillId="3" borderId="44" xfId="0" quotePrefix="1" applyNumberFormat="1" applyFont="1" applyFill="1" applyBorder="1" applyAlignment="1" applyProtection="1">
      <alignment horizontal="right"/>
      <protection locked="0"/>
    </xf>
    <xf numFmtId="177" fontId="0" fillId="5" borderId="15" xfId="0" applyNumberFormat="1" applyFill="1" applyBorder="1"/>
    <xf numFmtId="177" fontId="0" fillId="0" borderId="15" xfId="0" applyNumberFormat="1" applyBorder="1"/>
    <xf numFmtId="178" fontId="1" fillId="4" borderId="2" xfId="0" applyNumberFormat="1" applyFont="1" applyFill="1" applyBorder="1" applyAlignment="1">
      <alignment horizontal="right"/>
    </xf>
    <xf numFmtId="178" fontId="1" fillId="0" borderId="2" xfId="0" applyNumberFormat="1" applyFont="1" applyBorder="1" applyAlignment="1">
      <alignment horizontal="right"/>
    </xf>
    <xf numFmtId="178" fontId="1" fillId="4" borderId="2" xfId="0" quotePrefix="1" applyNumberFormat="1" applyFont="1" applyFill="1" applyBorder="1" applyAlignment="1">
      <alignment horizontal="right"/>
    </xf>
    <xf numFmtId="178" fontId="1" fillId="4" borderId="14" xfId="0" applyNumberFormat="1" applyFont="1" applyFill="1" applyBorder="1" applyAlignment="1">
      <alignment horizontal="right"/>
    </xf>
    <xf numFmtId="178" fontId="1" fillId="7" borderId="7" xfId="0" quotePrefix="1" applyNumberFormat="1" applyFont="1" applyFill="1" applyBorder="1" applyAlignment="1">
      <alignment horizontal="right"/>
    </xf>
    <xf numFmtId="178" fontId="1" fillId="4" borderId="7" xfId="0" quotePrefix="1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distributed" vertical="center" wrapText="1"/>
    </xf>
    <xf numFmtId="0" fontId="1" fillId="2" borderId="5" xfId="0" quotePrefix="1" applyFont="1" applyFill="1" applyBorder="1" applyAlignment="1">
      <alignment horizontal="distributed" vertical="center" wrapText="1"/>
    </xf>
    <xf numFmtId="178" fontId="1" fillId="4" borderId="45" xfId="0" quotePrefix="1" applyNumberFormat="1" applyFont="1" applyFill="1" applyBorder="1" applyAlignment="1" applyProtection="1">
      <alignment horizontal="right"/>
      <protection locked="0"/>
    </xf>
    <xf numFmtId="178" fontId="1" fillId="4" borderId="46" xfId="0" applyNumberFormat="1" applyFont="1" applyFill="1" applyBorder="1" applyAlignment="1" applyProtection="1">
      <alignment horizontal="right"/>
      <protection locked="0"/>
    </xf>
    <xf numFmtId="178" fontId="1" fillId="4" borderId="47" xfId="0" applyNumberFormat="1" applyFont="1" applyFill="1" applyBorder="1" applyAlignment="1" applyProtection="1">
      <alignment horizontal="right"/>
      <protection locked="0"/>
    </xf>
    <xf numFmtId="178" fontId="1" fillId="4" borderId="48" xfId="0" applyNumberFormat="1" applyFont="1" applyFill="1" applyBorder="1" applyAlignment="1" applyProtection="1">
      <alignment horizontal="right"/>
      <protection locked="0"/>
    </xf>
    <xf numFmtId="178" fontId="1" fillId="0" borderId="49" xfId="0" quotePrefix="1" applyNumberFormat="1" applyFont="1" applyBorder="1" applyAlignment="1" applyProtection="1">
      <alignment horizontal="right"/>
      <protection locked="0"/>
    </xf>
    <xf numFmtId="178" fontId="1" fillId="7" borderId="50" xfId="0" applyNumberFormat="1" applyFont="1" applyFill="1" applyBorder="1" applyAlignment="1" applyProtection="1">
      <alignment horizontal="right"/>
      <protection locked="0"/>
    </xf>
    <xf numFmtId="178" fontId="1" fillId="4" borderId="49" xfId="0" quotePrefix="1" applyNumberFormat="1" applyFont="1" applyFill="1" applyBorder="1" applyAlignment="1" applyProtection="1">
      <alignment horizontal="right"/>
      <protection locked="0"/>
    </xf>
    <xf numFmtId="178" fontId="1" fillId="4" borderId="51" xfId="0" applyNumberFormat="1" applyFont="1" applyFill="1" applyBorder="1" applyAlignment="1" applyProtection="1">
      <alignment horizontal="right"/>
      <protection locked="0"/>
    </xf>
    <xf numFmtId="178" fontId="1" fillId="0" borderId="51" xfId="0" applyNumberFormat="1" applyFont="1" applyBorder="1" applyAlignment="1" applyProtection="1">
      <alignment horizontal="right"/>
      <protection locked="0"/>
    </xf>
    <xf numFmtId="178" fontId="1" fillId="4" borderId="50" xfId="0" applyNumberFormat="1" applyFont="1" applyFill="1" applyBorder="1" applyAlignment="1" applyProtection="1">
      <alignment horizontal="right"/>
      <protection locked="0"/>
    </xf>
    <xf numFmtId="178" fontId="1" fillId="7" borderId="49" xfId="0" quotePrefix="1" applyNumberFormat="1" applyFont="1" applyFill="1" applyBorder="1" applyAlignment="1" applyProtection="1">
      <alignment horizontal="right"/>
      <protection locked="0"/>
    </xf>
    <xf numFmtId="178" fontId="1" fillId="4" borderId="52" xfId="0" quotePrefix="1" applyNumberFormat="1" applyFont="1" applyFill="1" applyBorder="1" applyAlignment="1" applyProtection="1">
      <alignment horizontal="right"/>
      <protection locked="0"/>
    </xf>
    <xf numFmtId="178" fontId="1" fillId="4" borderId="53" xfId="0" applyNumberFormat="1" applyFont="1" applyFill="1" applyBorder="1" applyAlignment="1" applyProtection="1">
      <alignment horizontal="right"/>
      <protection locked="0"/>
    </xf>
    <xf numFmtId="178" fontId="1" fillId="7" borderId="54" xfId="0" quotePrefix="1" applyNumberFormat="1" applyFont="1" applyFill="1" applyBorder="1" applyAlignment="1" applyProtection="1">
      <alignment horizontal="right"/>
      <protection locked="0"/>
    </xf>
    <xf numFmtId="178" fontId="1" fillId="7" borderId="55" xfId="0" quotePrefix="1" applyNumberFormat="1" applyFont="1" applyFill="1" applyBorder="1" applyAlignment="1" applyProtection="1">
      <alignment horizontal="right"/>
      <protection locked="0"/>
    </xf>
    <xf numFmtId="178" fontId="1" fillId="7" borderId="56" xfId="0" quotePrefix="1" applyNumberFormat="1" applyFont="1" applyFill="1" applyBorder="1" applyAlignment="1" applyProtection="1">
      <alignment horizontal="right"/>
      <protection locked="0"/>
    </xf>
    <xf numFmtId="178" fontId="1" fillId="7" borderId="57" xfId="0" applyNumberFormat="1" applyFont="1" applyFill="1" applyBorder="1" applyAlignment="1" applyProtection="1">
      <alignment horizontal="right"/>
      <protection locked="0"/>
    </xf>
    <xf numFmtId="178" fontId="1" fillId="7" borderId="58" xfId="0" applyNumberFormat="1" applyFont="1" applyFill="1" applyBorder="1" applyAlignment="1" applyProtection="1">
      <alignment horizontal="right"/>
      <protection locked="0"/>
    </xf>
    <xf numFmtId="177" fontId="1" fillId="4" borderId="14" xfId="0" quotePrefix="1" applyNumberFormat="1" applyFont="1" applyFill="1" applyBorder="1" applyAlignment="1" applyProtection="1">
      <alignment horizontal="right"/>
      <protection locked="0"/>
    </xf>
    <xf numFmtId="177" fontId="1" fillId="7" borderId="2" xfId="0" quotePrefix="1" applyNumberFormat="1" applyFont="1" applyFill="1" applyBorder="1" applyAlignment="1" applyProtection="1">
      <alignment horizontal="right"/>
      <protection locked="0"/>
    </xf>
    <xf numFmtId="177" fontId="1" fillId="4" borderId="2" xfId="0" quotePrefix="1" applyNumberFormat="1" applyFont="1" applyFill="1" applyBorder="1" applyAlignment="1" applyProtection="1">
      <alignment horizontal="right"/>
      <protection locked="0"/>
    </xf>
    <xf numFmtId="177" fontId="1" fillId="0" borderId="7" xfId="0" applyNumberFormat="1" applyFont="1" applyBorder="1" applyAlignment="1" applyProtection="1">
      <alignment horizontal="right"/>
      <protection locked="0"/>
    </xf>
    <xf numFmtId="177" fontId="1" fillId="4" borderId="7" xfId="0" quotePrefix="1" applyNumberFormat="1" applyFont="1" applyFill="1" applyBorder="1" applyAlignment="1" applyProtection="1">
      <alignment horizontal="right"/>
      <protection locked="0"/>
    </xf>
    <xf numFmtId="177" fontId="1" fillId="0" borderId="7" xfId="0" quotePrefix="1" applyNumberFormat="1" applyFont="1" applyBorder="1" applyAlignment="1" applyProtection="1">
      <alignment horizontal="right"/>
      <protection locked="0"/>
    </xf>
    <xf numFmtId="177" fontId="1" fillId="7" borderId="7" xfId="0" quotePrefix="1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2" borderId="59" xfId="0" quotePrefix="1" applyFont="1" applyFill="1" applyBorder="1" applyAlignment="1">
      <alignment horizontal="distributed" vertical="center" wrapText="1"/>
    </xf>
    <xf numFmtId="0" fontId="1" fillId="2" borderId="12" xfId="0" quotePrefix="1" applyFont="1" applyFill="1" applyBorder="1" applyAlignment="1">
      <alignment horizontal="distributed" vertical="center" wrapText="1"/>
    </xf>
    <xf numFmtId="49" fontId="1" fillId="2" borderId="12" xfId="0" quotePrefix="1" applyNumberFormat="1" applyFont="1" applyFill="1" applyBorder="1" applyAlignment="1">
      <alignment horizontal="distributed" vertical="center" wrapText="1"/>
    </xf>
    <xf numFmtId="0" fontId="1" fillId="2" borderId="21" xfId="0" quotePrefix="1" applyFont="1" applyFill="1" applyBorder="1" applyAlignment="1">
      <alignment horizontal="distributed" vertical="center" wrapText="1"/>
    </xf>
    <xf numFmtId="177" fontId="1" fillId="4" borderId="45" xfId="0" quotePrefix="1" applyNumberFormat="1" applyFont="1" applyFill="1" applyBorder="1" applyAlignment="1" applyProtection="1">
      <alignment horizontal="right"/>
      <protection locked="0"/>
    </xf>
    <xf numFmtId="177" fontId="1" fillId="4" borderId="60" xfId="0" quotePrefix="1" applyNumberFormat="1" applyFont="1" applyFill="1" applyBorder="1" applyAlignment="1" applyProtection="1">
      <alignment horizontal="right"/>
      <protection locked="0"/>
    </xf>
    <xf numFmtId="177" fontId="1" fillId="4" borderId="61" xfId="0" quotePrefix="1" applyNumberFormat="1" applyFont="1" applyFill="1" applyBorder="1" applyAlignment="1" applyProtection="1">
      <alignment horizontal="right"/>
      <protection locked="0"/>
    </xf>
    <xf numFmtId="0" fontId="1" fillId="4" borderId="62" xfId="0" quotePrefix="1" applyFont="1" applyFill="1" applyBorder="1" applyAlignment="1" applyProtection="1">
      <alignment horizontal="right"/>
      <protection locked="0"/>
    </xf>
    <xf numFmtId="0" fontId="1" fillId="4" borderId="46" xfId="0" quotePrefix="1" applyFont="1" applyFill="1" applyBorder="1" applyAlignment="1" applyProtection="1">
      <alignment horizontal="right"/>
      <protection locked="0"/>
    </xf>
    <xf numFmtId="0" fontId="1" fillId="4" borderId="63" xfId="0" quotePrefix="1" applyFont="1" applyFill="1" applyBorder="1" applyAlignment="1" applyProtection="1">
      <alignment horizontal="right"/>
      <protection locked="0"/>
    </xf>
    <xf numFmtId="0" fontId="1" fillId="4" borderId="64" xfId="0" quotePrefix="1" applyFont="1" applyFill="1" applyBorder="1" applyAlignment="1" applyProtection="1">
      <alignment horizontal="right"/>
      <protection locked="0"/>
    </xf>
    <xf numFmtId="177" fontId="1" fillId="0" borderId="49" xfId="0" applyNumberFormat="1" applyFont="1" applyBorder="1" applyAlignment="1" applyProtection="1">
      <alignment horizontal="right"/>
      <protection locked="0"/>
    </xf>
    <xf numFmtId="0" fontId="1" fillId="0" borderId="51" xfId="0" applyFont="1" applyBorder="1" applyAlignment="1" applyProtection="1">
      <alignment horizontal="right"/>
      <protection locked="0"/>
    </xf>
    <xf numFmtId="177" fontId="1" fillId="4" borderId="49" xfId="0" quotePrefix="1" applyNumberFormat="1" applyFont="1" applyFill="1" applyBorder="1" applyAlignment="1" applyProtection="1">
      <alignment horizontal="right"/>
      <protection locked="0"/>
    </xf>
    <xf numFmtId="0" fontId="1" fillId="4" borderId="51" xfId="0" quotePrefix="1" applyFont="1" applyFill="1" applyBorder="1" applyAlignment="1" applyProtection="1">
      <alignment horizontal="right"/>
      <protection locked="0"/>
    </xf>
    <xf numFmtId="177" fontId="1" fillId="0" borderId="49" xfId="0" quotePrefix="1" applyNumberFormat="1" applyFont="1" applyBorder="1" applyAlignment="1" applyProtection="1">
      <alignment horizontal="right"/>
      <protection locked="0"/>
    </xf>
    <xf numFmtId="0" fontId="1" fillId="0" borderId="51" xfId="0" quotePrefix="1" applyFont="1" applyBorder="1" applyAlignment="1" applyProtection="1">
      <alignment horizontal="right"/>
      <protection locked="0"/>
    </xf>
    <xf numFmtId="177" fontId="1" fillId="7" borderId="49" xfId="0" quotePrefix="1" applyNumberFormat="1" applyFont="1" applyFill="1" applyBorder="1" applyAlignment="1" applyProtection="1">
      <alignment horizontal="right"/>
      <protection locked="0"/>
    </xf>
    <xf numFmtId="0" fontId="1" fillId="7" borderId="51" xfId="0" quotePrefix="1" applyFont="1" applyFill="1" applyBorder="1" applyAlignment="1" applyProtection="1">
      <alignment horizontal="right"/>
      <protection locked="0"/>
    </xf>
    <xf numFmtId="177" fontId="1" fillId="4" borderId="52" xfId="0" quotePrefix="1" applyNumberFormat="1" applyFont="1" applyFill="1" applyBorder="1" applyAlignment="1" applyProtection="1">
      <alignment horizontal="right"/>
      <protection locked="0"/>
    </xf>
    <xf numFmtId="0" fontId="1" fillId="4" borderId="65" xfId="0" quotePrefix="1" applyFont="1" applyFill="1" applyBorder="1" applyAlignment="1" applyProtection="1">
      <alignment horizontal="right"/>
      <protection locked="0"/>
    </xf>
    <xf numFmtId="177" fontId="1" fillId="7" borderId="55" xfId="0" quotePrefix="1" applyNumberFormat="1" applyFont="1" applyFill="1" applyBorder="1" applyAlignment="1" applyProtection="1">
      <alignment horizontal="right"/>
      <protection locked="0"/>
    </xf>
    <xf numFmtId="177" fontId="1" fillId="7" borderId="66" xfId="0" quotePrefix="1" applyNumberFormat="1" applyFont="1" applyFill="1" applyBorder="1" applyAlignment="1" applyProtection="1">
      <alignment horizontal="right"/>
      <protection locked="0"/>
    </xf>
    <xf numFmtId="177" fontId="1" fillId="7" borderId="67" xfId="0" quotePrefix="1" applyNumberFormat="1" applyFont="1" applyFill="1" applyBorder="1" applyAlignment="1" applyProtection="1">
      <alignment horizontal="right"/>
      <protection locked="0"/>
    </xf>
    <xf numFmtId="0" fontId="1" fillId="7" borderId="68" xfId="0" quotePrefix="1" applyFont="1" applyFill="1" applyBorder="1" applyAlignment="1" applyProtection="1">
      <alignment horizontal="right"/>
      <protection locked="0"/>
    </xf>
    <xf numFmtId="0" fontId="1" fillId="7" borderId="69" xfId="0" quotePrefix="1" applyFont="1" applyFill="1" applyBorder="1" applyAlignment="1" applyProtection="1">
      <alignment horizontal="right"/>
      <protection locked="0"/>
    </xf>
    <xf numFmtId="0" fontId="1" fillId="7" borderId="70" xfId="0" quotePrefix="1" applyFont="1" applyFill="1" applyBorder="1" applyAlignment="1" applyProtection="1">
      <alignment horizontal="right"/>
      <protection locked="0"/>
    </xf>
    <xf numFmtId="0" fontId="1" fillId="7" borderId="71" xfId="0" quotePrefix="1" applyFont="1" applyFill="1" applyBorder="1" applyAlignment="1" applyProtection="1">
      <alignment horizontal="right"/>
      <protection locked="0"/>
    </xf>
    <xf numFmtId="177" fontId="1" fillId="4" borderId="72" xfId="0" quotePrefix="1" applyNumberFormat="1" applyFont="1" applyFill="1" applyBorder="1" applyAlignment="1" applyProtection="1">
      <alignment horizontal="right"/>
      <protection locked="0"/>
    </xf>
    <xf numFmtId="177" fontId="1" fillId="0" borderId="73" xfId="0" quotePrefix="1" applyNumberFormat="1" applyFont="1" applyBorder="1" applyAlignment="1" applyProtection="1">
      <alignment horizontal="right"/>
      <protection locked="0"/>
    </xf>
    <xf numFmtId="177" fontId="1" fillId="4" borderId="73" xfId="0" quotePrefix="1" applyNumberFormat="1" applyFont="1" applyFill="1" applyBorder="1" applyAlignment="1" applyProtection="1">
      <alignment horizontal="right"/>
      <protection locked="0"/>
    </xf>
    <xf numFmtId="177" fontId="1" fillId="0" borderId="74" xfId="0" quotePrefix="1" applyNumberFormat="1" applyFont="1" applyBorder="1" applyAlignment="1" applyProtection="1">
      <alignment horizontal="right"/>
      <protection locked="0"/>
    </xf>
    <xf numFmtId="177" fontId="1" fillId="4" borderId="73" xfId="0" applyNumberFormat="1" applyFont="1" applyFill="1" applyBorder="1" applyAlignment="1" applyProtection="1">
      <alignment horizontal="right"/>
      <protection locked="0"/>
    </xf>
    <xf numFmtId="177" fontId="1" fillId="3" borderId="75" xfId="0" quotePrefix="1" applyNumberFormat="1" applyFont="1" applyFill="1" applyBorder="1" applyAlignment="1" applyProtection="1">
      <alignment horizontal="right"/>
      <protection locked="0"/>
    </xf>
    <xf numFmtId="177" fontId="1" fillId="0" borderId="74" xfId="0" applyNumberFormat="1" applyFont="1" applyBorder="1" applyAlignment="1" applyProtection="1">
      <alignment horizontal="right"/>
      <protection locked="0"/>
    </xf>
    <xf numFmtId="177" fontId="1" fillId="4" borderId="74" xfId="0" quotePrefix="1" applyNumberFormat="1" applyFont="1" applyFill="1" applyBorder="1" applyAlignment="1" applyProtection="1">
      <alignment horizontal="right"/>
      <protection locked="0"/>
    </xf>
    <xf numFmtId="177" fontId="1" fillId="7" borderId="74" xfId="0" quotePrefix="1" applyNumberFormat="1" applyFont="1" applyFill="1" applyBorder="1" applyAlignment="1" applyProtection="1">
      <alignment horizontal="right"/>
      <protection locked="0"/>
    </xf>
    <xf numFmtId="177" fontId="1" fillId="7" borderId="75" xfId="0" quotePrefix="1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vertical="center" textRotation="255"/>
    </xf>
    <xf numFmtId="178" fontId="1" fillId="5" borderId="6" xfId="0" quotePrefix="1" applyNumberFormat="1" applyFont="1" applyFill="1" applyBorder="1" applyAlignment="1">
      <alignment horizontal="right"/>
    </xf>
    <xf numFmtId="178" fontId="1" fillId="7" borderId="6" xfId="0" quotePrefix="1" applyNumberFormat="1" applyFont="1" applyFill="1" applyBorder="1" applyAlignment="1">
      <alignment horizontal="right"/>
    </xf>
    <xf numFmtId="178" fontId="1" fillId="7" borderId="3" xfId="0" quotePrefix="1" applyNumberFormat="1" applyFont="1" applyFill="1" applyBorder="1" applyAlignment="1">
      <alignment horizontal="right"/>
    </xf>
    <xf numFmtId="0" fontId="0" fillId="8" borderId="3" xfId="0" applyFill="1" applyBorder="1"/>
    <xf numFmtId="0" fontId="0" fillId="0" borderId="3" xfId="0" applyBorder="1"/>
    <xf numFmtId="0" fontId="0" fillId="0" borderId="76" xfId="0" applyBorder="1"/>
    <xf numFmtId="0" fontId="1" fillId="6" borderId="0" xfId="0" applyFont="1" applyFill="1" applyAlignment="1">
      <alignment vertical="center" textRotation="255"/>
    </xf>
    <xf numFmtId="0" fontId="1" fillId="2" borderId="77" xfId="0" applyFont="1" applyFill="1" applyBorder="1" applyAlignment="1">
      <alignment horizontal="center" vertical="center" wrapText="1"/>
    </xf>
    <xf numFmtId="0" fontId="1" fillId="2" borderId="78" xfId="0" applyFont="1" applyFill="1" applyBorder="1" applyAlignment="1">
      <alignment vertical="center" wrapText="1"/>
    </xf>
    <xf numFmtId="0" fontId="1" fillId="2" borderId="37" xfId="0" applyFont="1" applyFill="1" applyBorder="1" applyAlignment="1">
      <alignment vertical="center" wrapText="1"/>
    </xf>
    <xf numFmtId="177" fontId="0" fillId="0" borderId="79" xfId="0" applyNumberFormat="1" applyBorder="1"/>
    <xf numFmtId="0" fontId="1" fillId="7" borderId="2" xfId="0" quotePrefix="1" applyFont="1" applyFill="1" applyBorder="1" applyAlignment="1" applyProtection="1">
      <alignment horizontal="right"/>
      <protection locked="0"/>
    </xf>
    <xf numFmtId="177" fontId="1" fillId="7" borderId="51" xfId="0" quotePrefix="1" applyNumberFormat="1" applyFont="1" applyFill="1" applyBorder="1" applyAlignment="1" applyProtection="1">
      <alignment horizontal="right"/>
      <protection locked="0"/>
    </xf>
    <xf numFmtId="177" fontId="1" fillId="0" borderId="6" xfId="0" applyNumberFormat="1" applyFont="1" applyBorder="1" applyAlignment="1">
      <alignment horizontal="right"/>
    </xf>
    <xf numFmtId="177" fontId="1" fillId="0" borderId="28" xfId="0" applyNumberFormat="1" applyFont="1" applyBorder="1" applyAlignment="1">
      <alignment horizontal="right"/>
    </xf>
    <xf numFmtId="177" fontId="1" fillId="0" borderId="3" xfId="0" applyNumberFormat="1" applyFont="1" applyBorder="1" applyAlignment="1">
      <alignment horizontal="right"/>
    </xf>
    <xf numFmtId="177" fontId="1" fillId="7" borderId="28" xfId="0" quotePrefix="1" applyNumberFormat="1" applyFont="1" applyFill="1" applyBorder="1" applyAlignment="1">
      <alignment horizontal="right"/>
    </xf>
    <xf numFmtId="177" fontId="1" fillId="7" borderId="3" xfId="0" quotePrefix="1" applyNumberFormat="1" applyFont="1" applyFill="1" applyBorder="1" applyAlignment="1">
      <alignment horizontal="right"/>
    </xf>
    <xf numFmtId="176" fontId="0" fillId="0" borderId="6" xfId="1" quotePrefix="1" applyNumberFormat="1" applyFont="1" applyBorder="1" applyAlignment="1" applyProtection="1"/>
    <xf numFmtId="178" fontId="1" fillId="12" borderId="10" xfId="0" quotePrefix="1" applyNumberFormat="1" applyFont="1" applyFill="1" applyBorder="1" applyAlignment="1">
      <alignment horizontal="right"/>
    </xf>
    <xf numFmtId="178" fontId="0" fillId="0" borderId="34" xfId="0" applyNumberFormat="1" applyBorder="1"/>
    <xf numFmtId="178" fontId="0" fillId="0" borderId="36" xfId="0" applyNumberFormat="1" applyBorder="1"/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6" fillId="0" borderId="81" xfId="0" applyFont="1" applyBorder="1" applyAlignment="1" applyProtection="1">
      <alignment shrinkToFit="1"/>
      <protection locked="0"/>
    </xf>
    <xf numFmtId="0" fontId="6" fillId="0" borderId="6" xfId="0" applyFont="1" applyBorder="1" applyAlignment="1">
      <alignment shrinkToFit="1"/>
    </xf>
    <xf numFmtId="0" fontId="6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176" fontId="6" fillId="0" borderId="0" xfId="0" applyNumberFormat="1" applyFont="1" applyAlignment="1">
      <alignment vertical="center"/>
    </xf>
    <xf numFmtId="176" fontId="6" fillId="0" borderId="6" xfId="0" applyNumberFormat="1" applyFont="1" applyBorder="1" applyAlignment="1" applyProtection="1">
      <alignment vertical="center"/>
      <protection locked="0"/>
    </xf>
    <xf numFmtId="0" fontId="0" fillId="0" borderId="12" xfId="0" applyBorder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/>
    <xf numFmtId="0" fontId="0" fillId="0" borderId="0" xfId="0" applyAlignment="1">
      <alignment vertical="center"/>
    </xf>
    <xf numFmtId="0" fontId="6" fillId="0" borderId="7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4" fillId="0" borderId="0" xfId="0" quotePrefix="1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8" xfId="0" applyBorder="1"/>
    <xf numFmtId="0" fontId="0" fillId="0" borderId="2" xfId="0" applyBorder="1"/>
    <xf numFmtId="0" fontId="1" fillId="0" borderId="0" xfId="0" applyFont="1"/>
    <xf numFmtId="0" fontId="0" fillId="0" borderId="5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shrinkToFit="1"/>
    </xf>
    <xf numFmtId="178" fontId="1" fillId="12" borderId="83" xfId="0" quotePrefix="1" applyNumberFormat="1" applyFont="1" applyFill="1" applyBorder="1" applyAlignment="1">
      <alignment horizontal="right"/>
    </xf>
    <xf numFmtId="177" fontId="1" fillId="12" borderId="6" xfId="0" quotePrefix="1" applyNumberFormat="1" applyFont="1" applyFill="1" applyBorder="1" applyAlignment="1">
      <alignment horizontal="right"/>
    </xf>
    <xf numFmtId="177" fontId="1" fillId="12" borderId="16" xfId="0" quotePrefix="1" applyNumberFormat="1" applyFont="1" applyFill="1" applyBorder="1" applyAlignment="1">
      <alignment horizontal="right"/>
    </xf>
    <xf numFmtId="176" fontId="0" fillId="12" borderId="84" xfId="1" applyNumberFormat="1" applyFont="1" applyFill="1" applyBorder="1" applyAlignment="1" applyProtection="1"/>
    <xf numFmtId="178" fontId="1" fillId="7" borderId="2" xfId="0" applyNumberFormat="1" applyFont="1" applyFill="1" applyBorder="1" applyAlignment="1">
      <alignment horizontal="right"/>
    </xf>
    <xf numFmtId="0" fontId="21" fillId="0" borderId="6" xfId="0" applyFont="1" applyBorder="1"/>
    <xf numFmtId="0" fontId="21" fillId="0" borderId="6" xfId="0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6" xfId="0" applyFont="1" applyBorder="1" applyAlignment="1">
      <alignment horizontal="center" vertical="center" wrapText="1"/>
    </xf>
    <xf numFmtId="177" fontId="22" fillId="0" borderId="6" xfId="0" applyNumberFormat="1" applyFont="1" applyBorder="1"/>
    <xf numFmtId="176" fontId="22" fillId="0" borderId="6" xfId="1" applyNumberFormat="1" applyFont="1" applyBorder="1" applyAlignment="1"/>
    <xf numFmtId="0" fontId="22" fillId="0" borderId="6" xfId="0" applyFont="1" applyBorder="1"/>
    <xf numFmtId="10" fontId="22" fillId="0" borderId="6" xfId="1" applyNumberFormat="1" applyFont="1" applyBorder="1" applyAlignment="1"/>
    <xf numFmtId="0" fontId="0" fillId="0" borderId="6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1" fillId="0" borderId="0" xfId="0" applyFont="1"/>
    <xf numFmtId="0" fontId="6" fillId="0" borderId="6" xfId="0" applyFont="1" applyBorder="1" applyAlignment="1">
      <alignment horizontal="center" vertical="center"/>
    </xf>
    <xf numFmtId="177" fontId="0" fillId="0" borderId="0" xfId="0" applyNumberFormat="1"/>
    <xf numFmtId="178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255"/>
    </xf>
    <xf numFmtId="0" fontId="1" fillId="2" borderId="5" xfId="0" applyFont="1" applyFill="1" applyBorder="1" applyAlignment="1">
      <alignment horizontal="center" vertical="center" textRotation="255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1" fillId="2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quotePrefix="1" applyFont="1" applyFill="1" applyBorder="1" applyAlignment="1">
      <alignment horizontal="center" vertical="center"/>
    </xf>
    <xf numFmtId="0" fontId="1" fillId="2" borderId="8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1" fillId="2" borderId="11" xfId="0" quotePrefix="1" applyNumberFormat="1" applyFont="1" applyFill="1" applyBorder="1" applyAlignment="1">
      <alignment horizontal="center" vertical="center"/>
    </xf>
    <xf numFmtId="49" fontId="1" fillId="2" borderId="8" xfId="0" quotePrefix="1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1" fillId="8" borderId="1" xfId="0" quotePrefix="1" applyFont="1" applyFill="1" applyBorder="1" applyAlignment="1">
      <alignment horizontal="center" vertical="center" wrapText="1"/>
    </xf>
    <xf numFmtId="0" fontId="1" fillId="8" borderId="5" xfId="0" quotePrefix="1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textRotation="255"/>
    </xf>
    <xf numFmtId="0" fontId="1" fillId="6" borderId="5" xfId="0" applyFont="1" applyFill="1" applyBorder="1" applyAlignment="1">
      <alignment horizontal="center" vertical="center" textRotation="255"/>
    </xf>
    <xf numFmtId="0" fontId="1" fillId="6" borderId="4" xfId="0" applyFont="1" applyFill="1" applyBorder="1" applyAlignment="1">
      <alignment horizontal="center" vertical="center" textRotation="255"/>
    </xf>
    <xf numFmtId="0" fontId="0" fillId="8" borderId="31" xfId="0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top"/>
    </xf>
    <xf numFmtId="0" fontId="0" fillId="8" borderId="32" xfId="0" applyFill="1" applyBorder="1" applyAlignment="1">
      <alignment horizontal="center" vertical="top"/>
    </xf>
    <xf numFmtId="0" fontId="0" fillId="8" borderId="33" xfId="0" applyFill="1" applyBorder="1" applyAlignment="1">
      <alignment horizontal="center" vertical="top"/>
    </xf>
    <xf numFmtId="0" fontId="0" fillId="8" borderId="4" xfId="0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49" fontId="1" fillId="2" borderId="10" xfId="0" quotePrefix="1" applyNumberFormat="1" applyFont="1" applyFill="1" applyBorder="1" applyAlignment="1">
      <alignment horizontal="center" vertical="center"/>
    </xf>
    <xf numFmtId="49" fontId="1" fillId="2" borderId="15" xfId="0" quotePrefix="1" applyNumberFormat="1" applyFont="1" applyFill="1" applyBorder="1" applyAlignment="1">
      <alignment horizontal="center" vertical="center"/>
    </xf>
    <xf numFmtId="0" fontId="1" fillId="2" borderId="80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8" borderId="4" xfId="0" quotePrefix="1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6" xfId="0" quotePrefix="1" applyFont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5" fillId="11" borderId="2" xfId="0" applyFont="1" applyFill="1" applyBorder="1" applyAlignment="1">
      <alignment horizontal="center" vertical="center"/>
    </xf>
    <xf numFmtId="0" fontId="15" fillId="11" borderId="7" xfId="0" applyFont="1" applyFill="1" applyBorder="1" applyAlignment="1">
      <alignment horizontal="center" vertical="center"/>
    </xf>
    <xf numFmtId="0" fontId="15" fillId="11" borderId="3" xfId="0" applyFont="1" applyFill="1" applyBorder="1" applyAlignment="1">
      <alignment horizontal="center" vertical="center"/>
    </xf>
    <xf numFmtId="0" fontId="1" fillId="2" borderId="8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9" borderId="1" xfId="0" applyFill="1" applyBorder="1" applyAlignment="1">
      <alignment horizontal="center" wrapText="1"/>
    </xf>
    <xf numFmtId="0" fontId="0" fillId="9" borderId="4" xfId="0" applyFill="1" applyBorder="1" applyAlignment="1">
      <alignment horizontal="center" wrapText="1"/>
    </xf>
    <xf numFmtId="0" fontId="1" fillId="2" borderId="10" xfId="0" quotePrefix="1" applyFont="1" applyFill="1" applyBorder="1" applyAlignment="1">
      <alignment horizontal="center" vertical="center"/>
    </xf>
    <xf numFmtId="0" fontId="1" fillId="2" borderId="15" xfId="0" quotePrefix="1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242047</xdr:colOff>
      <xdr:row>4</xdr:row>
      <xdr:rowOff>76200</xdr:rowOff>
    </xdr:from>
    <xdr:to>
      <xdr:col>7</xdr:col>
      <xdr:colOff>242047</xdr:colOff>
      <xdr:row>6</xdr:row>
      <xdr:rowOff>537882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42047" y="883024"/>
          <a:ext cx="6096000" cy="1125070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子宮頸がん検診の対象者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100" b="1"/>
            <a:t>国の指針に基づくがん検診のデータとなります。</a:t>
          </a:r>
          <a:endParaRPr kumimoji="1" lang="en-US" altLang="ja-JP" sz="1100" b="1"/>
        </a:p>
        <a:p>
          <a:r>
            <a:rPr kumimoji="1" lang="ja-JP" altLang="en-US" sz="1100" b="1"/>
            <a:t>区市町村が実施するがん検診について、東京都では、国の指針に基づく検診の実施を推奨しています。</a:t>
          </a:r>
          <a:endParaRPr kumimoji="1" lang="en-US" altLang="ja-JP" sz="1100" b="1"/>
        </a:p>
        <a:p>
          <a:r>
            <a:rPr kumimoji="1" lang="ja-JP" altLang="en-US" sz="1100" b="1"/>
            <a:t>太枠内は、</a:t>
          </a:r>
          <a:r>
            <a:rPr kumimoji="1" lang="ja-JP" altLang="en-US" sz="110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1100" b="1">
              <a:solidFill>
                <a:srgbClr val="FF0000"/>
              </a:solidFill>
            </a:rPr>
            <a:t>&amp;</a:t>
          </a:r>
          <a:r>
            <a:rPr kumimoji="1" lang="ja-JP" altLang="en-US" sz="1100" b="1">
              <a:solidFill>
                <a:srgbClr val="FF0000"/>
              </a:solidFill>
            </a:rPr>
            <a:t>ペースト</a:t>
          </a:r>
          <a:r>
            <a:rPr kumimoji="1" lang="ja-JP" altLang="en-US" sz="1100" b="1"/>
            <a:t>してください。</a:t>
          </a:r>
        </a:p>
      </xdr:txBody>
    </xdr:sp>
    <xdr:clientData/>
  </xdr:twoCellAnchor>
  <xdr:twoCellAnchor>
    <xdr:from>
      <xdr:col>8</xdr:col>
      <xdr:colOff>286869</xdr:colOff>
      <xdr:row>4</xdr:row>
      <xdr:rowOff>38100</xdr:rowOff>
    </xdr:from>
    <xdr:to>
      <xdr:col>15</xdr:col>
      <xdr:colOff>484093</xdr:colOff>
      <xdr:row>6</xdr:row>
      <xdr:rowOff>457200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669740" y="844924"/>
          <a:ext cx="6203577" cy="1082488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子宮頸がん検診の対象者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100" b="1"/>
            <a:t>国の指針に基づくがん検診のデータとなります。</a:t>
          </a:r>
          <a:endParaRPr kumimoji="1" lang="en-US" altLang="ja-JP" sz="1100" b="1"/>
        </a:p>
        <a:p>
          <a:r>
            <a:rPr kumimoji="1" lang="ja-JP" altLang="en-US" sz="1100" b="1"/>
            <a:t>区市町村が実施するがん検診について、東京都では、国の指針に基づく検診の実施を推奨しています。</a:t>
          </a:r>
          <a:endParaRPr kumimoji="1" lang="en-US" altLang="ja-JP" sz="1100" b="1"/>
        </a:p>
        <a:p>
          <a:r>
            <a:rPr kumimoji="1" lang="ja-JP" altLang="en-US" sz="1100" b="1"/>
            <a:t>太枠内は、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昨年度回答した都の令和６年度精度管理評価事業結果入力シートの内容</a:t>
          </a:r>
          <a:r>
            <a:rPr kumimoji="1" lang="ja-JP" altLang="ja-JP" sz="11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をコピー</a:t>
          </a:r>
          <a:r>
            <a:rPr kumimoji="1" lang="en-US" altLang="ja-JP" sz="11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&amp;</a:t>
          </a:r>
          <a:r>
            <a:rPr kumimoji="1" lang="ja-JP" altLang="ja-JP" sz="11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ペースト</a:t>
          </a:r>
          <a:r>
            <a:rPr kumimoji="1" lang="ja-JP" altLang="ja-JP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してください。</a:t>
          </a:r>
          <a:endParaRPr kumimoji="1" lang="ja-JP" alt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66677</xdr:colOff>
      <xdr:row>12</xdr:row>
      <xdr:rowOff>9525</xdr:rowOff>
    </xdr:from>
    <xdr:to>
      <xdr:col>12</xdr:col>
      <xdr:colOff>528321</xdr:colOff>
      <xdr:row>70</xdr:row>
      <xdr:rowOff>47625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772277" y="2132965"/>
          <a:ext cx="1071244" cy="10055860"/>
        </a:xfrm>
        <a:prstGeom prst="rightArrow">
          <a:avLst>
            <a:gd name="adj1" fmla="val 76809"/>
            <a:gd name="adj2" fmla="val 50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24</xdr:row>
      <xdr:rowOff>66675</xdr:rowOff>
    </xdr:from>
    <xdr:to>
      <xdr:col>12</xdr:col>
      <xdr:colOff>47625</xdr:colOff>
      <xdr:row>63</xdr:row>
      <xdr:rowOff>76200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638800" y="1438275"/>
          <a:ext cx="581025" cy="669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2400"/>
            <a:t>令和４年度受診者数もご報告ください</a:t>
          </a:r>
        </a:p>
      </xdr:txBody>
    </xdr:sp>
    <xdr:clientData/>
  </xdr:twoCellAnchor>
  <xdr:twoCellAnchor>
    <xdr:from>
      <xdr:col>0</xdr:col>
      <xdr:colOff>0</xdr:colOff>
      <xdr:row>4</xdr:row>
      <xdr:rowOff>38100</xdr:rowOff>
    </xdr:from>
    <xdr:to>
      <xdr:col>11</xdr:col>
      <xdr:colOff>416560</xdr:colOff>
      <xdr:row>8</xdr:row>
      <xdr:rowOff>163006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0" y="779780"/>
          <a:ext cx="7122160" cy="815786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子宮頸がん検診の対象者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100" b="1"/>
            <a:t>国の指針に基づくがん検診のデータとなります。</a:t>
          </a:r>
          <a:endParaRPr kumimoji="1" lang="en-US" altLang="ja-JP" sz="1100" b="1"/>
        </a:p>
        <a:p>
          <a:r>
            <a:rPr kumimoji="1" lang="ja-JP" altLang="en-US" sz="1100" b="1"/>
            <a:t>区市町村が実施するがん検診について、東京都では、国の指針に基づく検診の実施を推奨しています。</a:t>
          </a:r>
          <a:endParaRPr kumimoji="1" lang="en-US" altLang="ja-JP" sz="1100" b="1"/>
        </a:p>
        <a:p>
          <a:r>
            <a:rPr kumimoji="1" lang="ja-JP" altLang="en-US" sz="1100" b="1"/>
            <a:t>太枠内は、</a:t>
          </a:r>
          <a:r>
            <a:rPr kumimoji="1" lang="ja-JP" altLang="en-US" sz="110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1100" b="1">
              <a:solidFill>
                <a:srgbClr val="FF0000"/>
              </a:solidFill>
            </a:rPr>
            <a:t>&amp;</a:t>
          </a:r>
          <a:r>
            <a:rPr kumimoji="1" lang="ja-JP" altLang="en-US" sz="1100" b="1">
              <a:solidFill>
                <a:srgbClr val="FF0000"/>
              </a:solidFill>
            </a:rPr>
            <a:t>ペースト</a:t>
          </a:r>
          <a:r>
            <a:rPr kumimoji="1" lang="ja-JP" altLang="en-US" sz="1100" b="1"/>
            <a:t>してください。</a:t>
          </a:r>
          <a:endParaRPr kumimoji="1" lang="en-US" altLang="ja-JP" sz="1100" b="1"/>
        </a:p>
        <a:p>
          <a:r>
            <a:rPr kumimoji="1" lang="ja-JP" altLang="en-US" sz="1100" b="1">
              <a:solidFill>
                <a:srgbClr val="FF0000"/>
              </a:solidFill>
            </a:rPr>
            <a:t>なお、受診者数については、細胞診のみ計上してください。</a:t>
          </a:r>
        </a:p>
      </xdr:txBody>
    </xdr:sp>
    <xdr:clientData/>
  </xdr:twoCellAnchor>
  <xdr:twoCellAnchor>
    <xdr:from>
      <xdr:col>14</xdr:col>
      <xdr:colOff>22411</xdr:colOff>
      <xdr:row>4</xdr:row>
      <xdr:rowOff>45944</xdr:rowOff>
    </xdr:from>
    <xdr:to>
      <xdr:col>24</xdr:col>
      <xdr:colOff>1300480</xdr:colOff>
      <xdr:row>9</xdr:row>
      <xdr:rowOff>50800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150411" y="787624"/>
          <a:ext cx="7516309" cy="868456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子宮頸がん検診の対象者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100" b="1"/>
            <a:t>国の指針に基づくがん検診のデータとなります。</a:t>
          </a:r>
          <a:endParaRPr kumimoji="1" lang="en-US" altLang="ja-JP" sz="1100" b="1"/>
        </a:p>
        <a:p>
          <a:r>
            <a:rPr kumimoji="1" lang="ja-JP" altLang="en-US" sz="1100" b="1"/>
            <a:t>区市町村が実施するがん検診について、東京都では、国の指針に基づく検診の実施を推奨しています。</a:t>
          </a:r>
          <a:endParaRPr kumimoji="1" lang="en-US" altLang="ja-JP" sz="1100" b="1"/>
        </a:p>
        <a:p>
          <a:r>
            <a:rPr kumimoji="1" lang="ja-JP" altLang="en-US" sz="1100" b="1"/>
            <a:t>太枠内は</a:t>
          </a:r>
          <a:r>
            <a:rPr kumimoji="1" lang="ja-JP" altLang="en-US" sz="1100" b="1">
              <a:solidFill>
                <a:srgbClr val="0070C0"/>
              </a:solidFill>
            </a:rPr>
            <a:t>、</a:t>
          </a:r>
          <a:r>
            <a:rPr kumimoji="1" lang="ja-JP" altLang="en-US" sz="1100" b="1" u="none">
              <a:solidFill>
                <a:srgbClr val="0070C0"/>
              </a:solidFill>
            </a:rPr>
            <a:t>昨年度回答した都の令和６年度精度管理評価事業結果入力シート</a:t>
          </a:r>
          <a:r>
            <a:rPr kumimoji="1" lang="ja-JP" altLang="en-US" sz="1100" b="1">
              <a:solidFill>
                <a:srgbClr val="0070C0"/>
              </a:solidFill>
            </a:rPr>
            <a:t>の内容</a:t>
          </a:r>
          <a:r>
            <a:rPr kumimoji="1" lang="ja-JP" altLang="ja-JP" sz="11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をコピー</a:t>
          </a:r>
          <a:r>
            <a:rPr kumimoji="1" lang="en-US" altLang="ja-JP" sz="11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&amp;</a:t>
          </a:r>
          <a:r>
            <a:rPr kumimoji="1" lang="ja-JP" altLang="ja-JP" sz="11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ペースト</a:t>
          </a:r>
          <a:r>
            <a:rPr kumimoji="1" lang="ja-JP" altLang="ja-JP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してください。</a:t>
          </a:r>
          <a:endParaRPr kumimoji="1" lang="ja-JP" altLang="en-US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5</xdr:row>
      <xdr:rowOff>47625</xdr:rowOff>
    </xdr:from>
    <xdr:to>
      <xdr:col>15</xdr:col>
      <xdr:colOff>388472</xdr:colOff>
      <xdr:row>9</xdr:row>
      <xdr:rowOff>134431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3500" y="1485900"/>
          <a:ext cx="10059522" cy="810706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子宮頸がん検診の対象者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100" b="1"/>
            <a:t>国の指針に基づくがん検診のデータとなります。</a:t>
          </a:r>
          <a:endParaRPr kumimoji="1" lang="en-US" altLang="ja-JP" sz="1100" b="1"/>
        </a:p>
        <a:p>
          <a:r>
            <a:rPr kumimoji="1" lang="ja-JP" altLang="en-US" sz="1100" b="1"/>
            <a:t>区市町村が実施するがん検診について、東京都では、国の指針に基づく検診の実施を推奨しています。</a:t>
          </a:r>
          <a:endParaRPr kumimoji="1" lang="en-US" altLang="ja-JP" sz="1100" b="1"/>
        </a:p>
        <a:p>
          <a:r>
            <a:rPr kumimoji="1" lang="ja-JP" altLang="en-US" sz="1100" b="1"/>
            <a:t>太枠内は、</a:t>
          </a:r>
          <a:r>
            <a:rPr kumimoji="1" lang="ja-JP" altLang="en-US" sz="110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1100" b="1">
              <a:solidFill>
                <a:srgbClr val="FF0000"/>
              </a:solidFill>
            </a:rPr>
            <a:t>&amp;</a:t>
          </a:r>
          <a:r>
            <a:rPr kumimoji="1" lang="ja-JP" altLang="en-US" sz="1100" b="1">
              <a:solidFill>
                <a:srgbClr val="FF0000"/>
              </a:solidFill>
            </a:rPr>
            <a:t>ペースト</a:t>
          </a:r>
          <a:r>
            <a:rPr kumimoji="1" lang="ja-JP" altLang="en-US" sz="1100" b="1"/>
            <a:t>してください。</a:t>
          </a:r>
          <a:endParaRPr kumimoji="1" lang="en-US" altLang="ja-JP" sz="1100" b="1"/>
        </a:p>
      </xdr:txBody>
    </xdr:sp>
    <xdr:clientData/>
  </xdr:twoCellAnchor>
  <xdr:twoCellAnchor>
    <xdr:from>
      <xdr:col>35</xdr:col>
      <xdr:colOff>121920</xdr:colOff>
      <xdr:row>5</xdr:row>
      <xdr:rowOff>30480</xdr:rowOff>
    </xdr:from>
    <xdr:to>
      <xdr:col>50</xdr:col>
      <xdr:colOff>60812</xdr:colOff>
      <xdr:row>9</xdr:row>
      <xdr:rowOff>117286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20807680" y="1310640"/>
          <a:ext cx="9082892" cy="818326"/>
        </a:xfrm>
        <a:prstGeom prst="rect">
          <a:avLst/>
        </a:prstGeom>
        <a:solidFill>
          <a:srgbClr val="FFFF00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tIns="36000" bIns="36000" rtlCol="0" anchor="ctr"/>
        <a:lstStyle/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子宮頸がん検診の対象者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歳以上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のデータが</a:t>
          </a:r>
          <a:r>
            <a:rPr kumimoji="1" lang="ja-JP" altLang="en-US" sz="1100" b="1"/>
            <a:t>国の指針に基づくがん検診のデータとなります。</a:t>
          </a:r>
          <a:endParaRPr kumimoji="1" lang="en-US" altLang="ja-JP" sz="1100" b="1"/>
        </a:p>
        <a:p>
          <a:r>
            <a:rPr kumimoji="1" lang="ja-JP" altLang="en-US" sz="1100" b="1"/>
            <a:t>区市町村が実施するがん検診について、東京都では、国の指針に基づく検診の実施を推奨しています。</a:t>
          </a:r>
          <a:endParaRPr kumimoji="1" lang="en-US" altLang="ja-JP" sz="1100" b="1"/>
        </a:p>
        <a:p>
          <a:r>
            <a:rPr kumimoji="1" lang="ja-JP" altLang="en-US" sz="1100" b="1"/>
            <a:t>太枠内は、</a:t>
          </a:r>
          <a:r>
            <a:rPr kumimoji="1" lang="ja-JP" altLang="en-US" sz="1100" b="1">
              <a:solidFill>
                <a:srgbClr val="FF0000"/>
              </a:solidFill>
            </a:rPr>
            <a:t>本年度回答した令和６年度地域保健・健康増進事業報告の内容をコピー</a:t>
          </a:r>
          <a:r>
            <a:rPr kumimoji="1" lang="en-US" altLang="ja-JP" sz="1100" b="1">
              <a:solidFill>
                <a:srgbClr val="FF0000"/>
              </a:solidFill>
            </a:rPr>
            <a:t>&amp;</a:t>
          </a:r>
          <a:r>
            <a:rPr kumimoji="1" lang="ja-JP" altLang="en-US" sz="1100" b="1">
              <a:solidFill>
                <a:srgbClr val="FF0000"/>
              </a:solidFill>
            </a:rPr>
            <a:t>ペースト</a:t>
          </a:r>
          <a:r>
            <a:rPr kumimoji="1" lang="ja-JP" altLang="en-US" sz="1100" b="1"/>
            <a:t>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P38"/>
  <sheetViews>
    <sheetView tabSelected="1" view="pageBreakPreview" zoomScale="80" zoomScaleNormal="100" zoomScaleSheetLayoutView="80" workbookViewId="0">
      <selection activeCell="T13" sqref="T13"/>
    </sheetView>
  </sheetViews>
  <sheetFormatPr defaultColWidth="9" defaultRowHeight="13.2"/>
  <cols>
    <col min="1" max="1" width="3.6640625" customWidth="1"/>
    <col min="2" max="2" width="9" customWidth="1"/>
    <col min="3" max="4" width="8" customWidth="1"/>
    <col min="5" max="6" width="25.6640625" customWidth="1"/>
    <col min="8" max="9" width="4.21875" customWidth="1"/>
    <col min="13" max="14" width="25.5546875" customWidth="1"/>
    <col min="17" max="16384" width="9" style="80"/>
  </cols>
  <sheetData>
    <row r="1" spans="2:16" ht="22.5" customHeight="1">
      <c r="B1" s="294" t="s">
        <v>142</v>
      </c>
      <c r="C1" s="294"/>
      <c r="D1" s="294"/>
      <c r="E1" s="294"/>
      <c r="F1" s="294"/>
      <c r="G1" s="294"/>
      <c r="H1" s="294"/>
      <c r="J1" s="294" t="s">
        <v>143</v>
      </c>
      <c r="K1" s="294"/>
      <c r="L1" s="294"/>
      <c r="M1" s="294"/>
      <c r="N1" s="294"/>
      <c r="O1" s="294"/>
      <c r="P1" s="294"/>
    </row>
    <row r="2" spans="2:16" ht="13.8" thickBot="1"/>
    <row r="3" spans="2:16" ht="15" thickBot="1">
      <c r="B3" s="295" t="s">
        <v>13</v>
      </c>
      <c r="C3" s="296"/>
      <c r="D3" s="248"/>
      <c r="J3" s="295" t="s">
        <v>13</v>
      </c>
      <c r="K3" s="296"/>
      <c r="L3" s="249">
        <f>$D$3</f>
        <v>0</v>
      </c>
    </row>
    <row r="4" spans="2:16" ht="14.4">
      <c r="F4" s="250" t="s">
        <v>129</v>
      </c>
      <c r="G4" s="253">
        <v>0.56699999999999995</v>
      </c>
      <c r="N4" s="250" t="str">
        <f>F4</f>
        <v>区部対象人口率</v>
      </c>
      <c r="O4" s="105">
        <v>0.56699999999999995</v>
      </c>
    </row>
    <row r="5" spans="2:16" ht="26.25" customHeight="1">
      <c r="F5" s="251"/>
      <c r="G5" s="252"/>
      <c r="N5" s="251"/>
      <c r="O5" s="252"/>
    </row>
    <row r="6" spans="2:16" ht="26.25" customHeight="1">
      <c r="F6" s="251"/>
      <c r="G6" s="252"/>
      <c r="N6" s="251"/>
      <c r="O6" s="252"/>
    </row>
    <row r="7" spans="2:16" ht="49.95" customHeight="1"/>
    <row r="8" spans="2:16" ht="27" thickBot="1">
      <c r="E8" s="272" t="s">
        <v>144</v>
      </c>
      <c r="F8" s="106" t="s">
        <v>12</v>
      </c>
      <c r="M8" s="272" t="s">
        <v>135</v>
      </c>
      <c r="N8" s="106" t="s">
        <v>12</v>
      </c>
    </row>
    <row r="9" spans="2:16" ht="13.8" thickTop="1">
      <c r="B9" s="297" t="s">
        <v>112</v>
      </c>
      <c r="C9" s="299" t="s">
        <v>0</v>
      </c>
      <c r="D9" s="300"/>
      <c r="E9" s="136"/>
      <c r="F9" s="107"/>
      <c r="J9" s="297" t="s">
        <v>113</v>
      </c>
      <c r="K9" s="299" t="s">
        <v>0</v>
      </c>
      <c r="L9" s="300"/>
      <c r="M9" s="207"/>
      <c r="N9" s="142"/>
    </row>
    <row r="10" spans="2:16">
      <c r="B10" s="305"/>
      <c r="C10" s="301"/>
      <c r="D10" s="302"/>
      <c r="E10" s="137"/>
      <c r="F10" s="108">
        <f t="shared" ref="F10:F16" si="0">E10*$G$4</f>
        <v>0</v>
      </c>
      <c r="J10" s="298"/>
      <c r="K10" s="301"/>
      <c r="L10" s="302"/>
      <c r="M10" s="208"/>
      <c r="N10" s="143">
        <f t="shared" ref="N10:N16" si="1">M10*$O$4</f>
        <v>0</v>
      </c>
    </row>
    <row r="11" spans="2:16">
      <c r="B11" s="305"/>
      <c r="C11" s="299" t="s">
        <v>1</v>
      </c>
      <c r="D11" s="300"/>
      <c r="E11" s="138"/>
      <c r="F11" s="107"/>
      <c r="J11" s="298"/>
      <c r="K11" s="299" t="s">
        <v>1</v>
      </c>
      <c r="L11" s="300"/>
      <c r="M11" s="209"/>
      <c r="N11" s="142"/>
    </row>
    <row r="12" spans="2:16">
      <c r="B12" s="305"/>
      <c r="C12" s="301"/>
      <c r="D12" s="302"/>
      <c r="E12" s="137"/>
      <c r="F12" s="108">
        <f t="shared" si="0"/>
        <v>0</v>
      </c>
      <c r="J12" s="298"/>
      <c r="K12" s="301"/>
      <c r="L12" s="302"/>
      <c r="M12" s="208"/>
      <c r="N12" s="143">
        <f t="shared" si="1"/>
        <v>0</v>
      </c>
    </row>
    <row r="13" spans="2:16">
      <c r="B13" s="305"/>
      <c r="C13" s="299" t="s">
        <v>2</v>
      </c>
      <c r="D13" s="300"/>
      <c r="E13" s="138"/>
      <c r="F13" s="107"/>
      <c r="J13" s="298"/>
      <c r="K13" s="299" t="s">
        <v>2</v>
      </c>
      <c r="L13" s="300"/>
      <c r="M13" s="209"/>
      <c r="N13" s="142"/>
    </row>
    <row r="14" spans="2:16">
      <c r="B14" s="305"/>
      <c r="C14" s="301"/>
      <c r="D14" s="302"/>
      <c r="E14" s="137"/>
      <c r="F14" s="108">
        <f t="shared" si="0"/>
        <v>0</v>
      </c>
      <c r="J14" s="298"/>
      <c r="K14" s="301"/>
      <c r="L14" s="302"/>
      <c r="M14" s="208"/>
      <c r="N14" s="143">
        <f t="shared" si="1"/>
        <v>0</v>
      </c>
    </row>
    <row r="15" spans="2:16">
      <c r="B15" s="305"/>
      <c r="C15" s="303" t="s">
        <v>3</v>
      </c>
      <c r="D15" s="292"/>
      <c r="E15" s="138"/>
      <c r="F15" s="107"/>
      <c r="J15" s="298"/>
      <c r="K15" s="299" t="s">
        <v>3</v>
      </c>
      <c r="L15" s="300"/>
      <c r="M15" s="209"/>
      <c r="N15" s="142"/>
    </row>
    <row r="16" spans="2:16">
      <c r="B16" s="305"/>
      <c r="C16" s="303"/>
      <c r="D16" s="292"/>
      <c r="E16" s="139"/>
      <c r="F16" s="108">
        <f t="shared" si="0"/>
        <v>0</v>
      </c>
      <c r="J16" s="298"/>
      <c r="K16" s="301"/>
      <c r="L16" s="302"/>
      <c r="M16" s="210"/>
      <c r="N16" s="143">
        <f t="shared" si="1"/>
        <v>0</v>
      </c>
    </row>
    <row r="17" spans="2:14">
      <c r="B17" s="305"/>
      <c r="C17" s="292" t="s">
        <v>5</v>
      </c>
      <c r="D17" s="293"/>
      <c r="E17" s="138"/>
      <c r="F17" s="107"/>
      <c r="J17" s="298"/>
      <c r="K17" s="292" t="s">
        <v>5</v>
      </c>
      <c r="L17" s="293"/>
      <c r="M17" s="209"/>
      <c r="N17" s="107"/>
    </row>
    <row r="18" spans="2:14">
      <c r="B18" s="305"/>
      <c r="C18" s="292"/>
      <c r="D18" s="293"/>
      <c r="E18" s="137"/>
      <c r="F18" s="108">
        <f>E18*$G$4</f>
        <v>0</v>
      </c>
      <c r="J18" s="298"/>
      <c r="K18" s="292"/>
      <c r="L18" s="293"/>
      <c r="M18" s="208"/>
      <c r="N18" s="108">
        <f>M18*$O$4</f>
        <v>0</v>
      </c>
    </row>
    <row r="19" spans="2:14">
      <c r="B19" s="305"/>
      <c r="C19" s="292" t="s">
        <v>6</v>
      </c>
      <c r="D19" s="293"/>
      <c r="E19" s="138"/>
      <c r="F19" s="107"/>
      <c r="J19" s="298"/>
      <c r="K19" s="292" t="s">
        <v>6</v>
      </c>
      <c r="L19" s="293"/>
      <c r="M19" s="209"/>
      <c r="N19" s="107"/>
    </row>
    <row r="20" spans="2:14">
      <c r="B20" s="305"/>
      <c r="C20" s="292"/>
      <c r="D20" s="293"/>
      <c r="E20" s="137"/>
      <c r="F20" s="108">
        <f>E20*$G$4</f>
        <v>0</v>
      </c>
      <c r="J20" s="298"/>
      <c r="K20" s="292"/>
      <c r="L20" s="293"/>
      <c r="M20" s="208"/>
      <c r="N20" s="108">
        <f>M20*$O$4</f>
        <v>0</v>
      </c>
    </row>
    <row r="21" spans="2:14">
      <c r="B21" s="305"/>
      <c r="C21" s="292" t="s">
        <v>7</v>
      </c>
      <c r="D21" s="293"/>
      <c r="E21" s="138"/>
      <c r="F21" s="107"/>
      <c r="J21" s="298"/>
      <c r="K21" s="292" t="s">
        <v>7</v>
      </c>
      <c r="L21" s="293"/>
      <c r="M21" s="209"/>
      <c r="N21" s="107"/>
    </row>
    <row r="22" spans="2:14">
      <c r="B22" s="305"/>
      <c r="C22" s="292"/>
      <c r="D22" s="293"/>
      <c r="E22" s="137"/>
      <c r="F22" s="108">
        <f>E22*$G$4</f>
        <v>0</v>
      </c>
      <c r="J22" s="298"/>
      <c r="K22" s="292"/>
      <c r="L22" s="293"/>
      <c r="M22" s="208"/>
      <c r="N22" s="108">
        <f>M22*$O$4</f>
        <v>0</v>
      </c>
    </row>
    <row r="23" spans="2:14">
      <c r="B23" s="305"/>
      <c r="C23" s="292" t="s">
        <v>8</v>
      </c>
      <c r="D23" s="293"/>
      <c r="E23" s="138"/>
      <c r="F23" s="107"/>
      <c r="J23" s="298"/>
      <c r="K23" s="292" t="s">
        <v>8</v>
      </c>
      <c r="L23" s="293"/>
      <c r="M23" s="209"/>
      <c r="N23" s="107"/>
    </row>
    <row r="24" spans="2:14">
      <c r="B24" s="305"/>
      <c r="C24" s="292"/>
      <c r="D24" s="293"/>
      <c r="E24" s="137"/>
      <c r="F24" s="108">
        <f>E24*$G$4</f>
        <v>0</v>
      </c>
      <c r="J24" s="298"/>
      <c r="K24" s="292"/>
      <c r="L24" s="293"/>
      <c r="M24" s="208"/>
      <c r="N24" s="108">
        <f>M24*$O$4</f>
        <v>0</v>
      </c>
    </row>
    <row r="25" spans="2:14">
      <c r="B25" s="305"/>
      <c r="C25" s="292" t="s">
        <v>9</v>
      </c>
      <c r="D25" s="293"/>
      <c r="E25" s="138"/>
      <c r="F25" s="107"/>
      <c r="J25" s="298"/>
      <c r="K25" s="292" t="s">
        <v>9</v>
      </c>
      <c r="L25" s="293"/>
      <c r="M25" s="209"/>
      <c r="N25" s="107"/>
    </row>
    <row r="26" spans="2:14">
      <c r="B26" s="305"/>
      <c r="C26" s="292"/>
      <c r="D26" s="293"/>
      <c r="E26" s="137"/>
      <c r="F26" s="108">
        <f>E26*$G$4</f>
        <v>0</v>
      </c>
      <c r="J26" s="298"/>
      <c r="K26" s="292"/>
      <c r="L26" s="293"/>
      <c r="M26" s="208"/>
      <c r="N26" s="108">
        <f>M26*$O$4</f>
        <v>0</v>
      </c>
    </row>
    <row r="27" spans="2:14">
      <c r="B27" s="305"/>
      <c r="C27" s="292" t="s">
        <v>10</v>
      </c>
      <c r="D27" s="293"/>
      <c r="E27" s="138"/>
      <c r="F27" s="107"/>
      <c r="J27" s="298"/>
      <c r="K27" s="292" t="s">
        <v>10</v>
      </c>
      <c r="L27" s="293"/>
      <c r="M27" s="209"/>
      <c r="N27" s="107"/>
    </row>
    <row r="28" spans="2:14">
      <c r="B28" s="305"/>
      <c r="C28" s="292"/>
      <c r="D28" s="293"/>
      <c r="E28" s="137"/>
      <c r="F28" s="108">
        <f>E28*$G$4</f>
        <v>0</v>
      </c>
      <c r="J28" s="298"/>
      <c r="K28" s="292"/>
      <c r="L28" s="293"/>
      <c r="M28" s="208"/>
      <c r="N28" s="108">
        <f>M28*$O$4</f>
        <v>0</v>
      </c>
    </row>
    <row r="29" spans="2:14">
      <c r="B29" s="305"/>
      <c r="C29" s="292" t="s">
        <v>11</v>
      </c>
      <c r="D29" s="293"/>
      <c r="E29" s="138"/>
      <c r="F29" s="107"/>
      <c r="J29" s="298"/>
      <c r="K29" s="292" t="s">
        <v>11</v>
      </c>
      <c r="L29" s="293"/>
      <c r="M29" s="209"/>
      <c r="N29" s="107"/>
    </row>
    <row r="30" spans="2:14">
      <c r="B30" s="305"/>
      <c r="C30" s="292"/>
      <c r="D30" s="293"/>
      <c r="E30" s="139"/>
      <c r="F30" s="108">
        <f>E30*$G$4</f>
        <v>0</v>
      </c>
      <c r="J30" s="298"/>
      <c r="K30" s="292"/>
      <c r="L30" s="293"/>
      <c r="M30" s="210"/>
      <c r="N30" s="108">
        <f>M30*$O$4</f>
        <v>0</v>
      </c>
    </row>
    <row r="31" spans="2:14">
      <c r="B31" s="305"/>
      <c r="C31" s="292" t="s">
        <v>121</v>
      </c>
      <c r="D31" s="293"/>
      <c r="E31" s="138"/>
      <c r="F31" s="107"/>
      <c r="J31" s="298"/>
      <c r="K31" s="292" t="s">
        <v>121</v>
      </c>
      <c r="L31" s="293"/>
      <c r="M31" s="209"/>
      <c r="N31" s="107"/>
    </row>
    <row r="32" spans="2:14">
      <c r="B32" s="305"/>
      <c r="C32" s="292"/>
      <c r="D32" s="293"/>
      <c r="E32" s="139"/>
      <c r="F32" s="108">
        <f>E32*$G$4</f>
        <v>0</v>
      </c>
      <c r="J32" s="298"/>
      <c r="K32" s="292"/>
      <c r="L32" s="293"/>
      <c r="M32" s="210"/>
      <c r="N32" s="108">
        <f>M32*$O$4</f>
        <v>0</v>
      </c>
    </row>
    <row r="33" spans="2:14">
      <c r="B33" s="305"/>
      <c r="C33" s="304" t="s">
        <v>64</v>
      </c>
      <c r="D33" s="293"/>
      <c r="E33" s="140"/>
      <c r="F33" s="107"/>
      <c r="J33" s="298"/>
      <c r="K33" s="304" t="s">
        <v>64</v>
      </c>
      <c r="L33" s="293"/>
      <c r="M33" s="211"/>
      <c r="N33" s="107"/>
    </row>
    <row r="34" spans="2:14" ht="13.8" thickBot="1">
      <c r="B34" s="306"/>
      <c r="C34" s="292"/>
      <c r="D34" s="293"/>
      <c r="E34" s="141"/>
      <c r="F34" s="135">
        <f>E34*G4</f>
        <v>0</v>
      </c>
      <c r="J34" s="298"/>
      <c r="K34" s="292"/>
      <c r="L34" s="293"/>
      <c r="M34" s="212"/>
      <c r="N34" s="135">
        <f>M34*$O$4</f>
        <v>0</v>
      </c>
    </row>
    <row r="35" spans="2:14" ht="13.8" thickTop="1">
      <c r="C35" t="s">
        <v>133</v>
      </c>
      <c r="E35" s="290">
        <f>SUM(E10,E12,E14,E16,E18,E20,E22,E24,E26,E28)</f>
        <v>0</v>
      </c>
      <c r="F35" s="290">
        <f>SUM(F10,F12,F14,F16,F18,F20,F22,F24,F26,F28)</f>
        <v>0</v>
      </c>
      <c r="K35" t="s">
        <v>133</v>
      </c>
      <c r="M35" s="290">
        <f>SUM(M10,M12,M14,M16,M18,M20,M22,M24,M26,M28)</f>
        <v>0</v>
      </c>
      <c r="N35" s="290">
        <f>SUM(N10,N12,N14,N16,N18,N20,N22,N24,N26,N28)</f>
        <v>0</v>
      </c>
    </row>
    <row r="36" spans="2:14">
      <c r="C36" t="s">
        <v>139</v>
      </c>
      <c r="E36" s="290">
        <f>SUM(E10,E12,E14,E16)</f>
        <v>0</v>
      </c>
      <c r="F36" s="290">
        <f>SUM(F10,F12,F14,F16)</f>
        <v>0</v>
      </c>
      <c r="K36" t="s">
        <v>139</v>
      </c>
      <c r="M36" s="290">
        <f>SUM(M10,M12,M14,M16)</f>
        <v>0</v>
      </c>
      <c r="N36" s="290">
        <f>SUM(N10,N12,N14,N16)</f>
        <v>0</v>
      </c>
    </row>
    <row r="37" spans="2:14">
      <c r="C37" t="s">
        <v>137</v>
      </c>
      <c r="E37" s="290">
        <f>SUM(E18,E20,E22,E24,E26,E28)</f>
        <v>0</v>
      </c>
      <c r="F37" s="290">
        <f>SUM(F18,F20,F22,F24,F26,F28)</f>
        <v>0</v>
      </c>
      <c r="K37" t="s">
        <v>137</v>
      </c>
      <c r="M37" s="290">
        <f>SUM(M18,M20,M22,M24,M26,M28)</f>
        <v>0</v>
      </c>
      <c r="N37" s="290">
        <f>SUM(N18,N20,N22,N24,N26,N28)</f>
        <v>0</v>
      </c>
    </row>
    <row r="38" spans="2:14">
      <c r="C38" t="s">
        <v>138</v>
      </c>
      <c r="E38" s="290">
        <f>SUM(E18,E20,E22,E24,E26,E28,E30,E32)</f>
        <v>0</v>
      </c>
      <c r="F38" s="290">
        <f>SUM(F18,F20,F22,F24,F26,F28,F30,F32)</f>
        <v>0</v>
      </c>
      <c r="K38" t="s">
        <v>138</v>
      </c>
      <c r="M38" s="290">
        <f>SUM(M18,M20,M22,M24,M26,M28,M30,M32)</f>
        <v>0</v>
      </c>
      <c r="N38" s="290">
        <f>SUM(N18,N20,N22,N24,N26,N28,N30,N32)</f>
        <v>0</v>
      </c>
    </row>
  </sheetData>
  <mergeCells count="32">
    <mergeCell ref="K33:L34"/>
    <mergeCell ref="B9:B34"/>
    <mergeCell ref="C33:D34"/>
    <mergeCell ref="C31:D32"/>
    <mergeCell ref="C21:D22"/>
    <mergeCell ref="C29:D30"/>
    <mergeCell ref="C17:D18"/>
    <mergeCell ref="C19:D20"/>
    <mergeCell ref="K15:L16"/>
    <mergeCell ref="K13:L14"/>
    <mergeCell ref="K11:L12"/>
    <mergeCell ref="K9:L10"/>
    <mergeCell ref="K25:L26"/>
    <mergeCell ref="K27:L28"/>
    <mergeCell ref="K29:L30"/>
    <mergeCell ref="K31:L32"/>
    <mergeCell ref="K23:L24"/>
    <mergeCell ref="J1:P1"/>
    <mergeCell ref="J3:K3"/>
    <mergeCell ref="J9:J34"/>
    <mergeCell ref="B1:H1"/>
    <mergeCell ref="B3:C3"/>
    <mergeCell ref="C23:D24"/>
    <mergeCell ref="C25:D26"/>
    <mergeCell ref="C27:D28"/>
    <mergeCell ref="C13:D14"/>
    <mergeCell ref="C11:D12"/>
    <mergeCell ref="C9:D10"/>
    <mergeCell ref="C15:D16"/>
    <mergeCell ref="K17:L18"/>
    <mergeCell ref="K19:L20"/>
    <mergeCell ref="K21:L22"/>
  </mergeCells>
  <phoneticPr fontId="2"/>
  <pageMargins left="0.7" right="0.7" top="0.75" bottom="0.75" header="0.3" footer="0.3"/>
  <pageSetup paperSize="9" scale="89" orientation="portrait" r:id="rId1"/>
  <colBreaks count="1" manualBreakCount="1">
    <brk id="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1:Y194"/>
  <sheetViews>
    <sheetView view="pageBreakPreview" zoomScale="85" zoomScaleNormal="100" zoomScaleSheetLayoutView="85" workbookViewId="0">
      <selection activeCell="T118" sqref="T118"/>
    </sheetView>
  </sheetViews>
  <sheetFormatPr defaultColWidth="9" defaultRowHeight="13.2"/>
  <cols>
    <col min="1" max="13" width="8.88671875" customWidth="1"/>
    <col min="14" max="14" width="3" customWidth="1"/>
    <col min="15" max="18" width="8.88671875" customWidth="1"/>
    <col min="19" max="20" width="9.88671875" customWidth="1"/>
    <col min="21" max="24" width="8.88671875" customWidth="1"/>
    <col min="25" max="25" width="21.88671875" customWidth="1"/>
    <col min="26" max="26" width="8.88671875" style="80" customWidth="1"/>
    <col min="27" max="16384" width="9" style="80"/>
  </cols>
  <sheetData>
    <row r="1" spans="1:22" ht="16.2">
      <c r="A1" s="294" t="s">
        <v>145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O1" s="294" t="s">
        <v>158</v>
      </c>
      <c r="P1" s="294"/>
      <c r="Q1" s="294"/>
      <c r="R1" s="294"/>
      <c r="S1" s="294"/>
      <c r="T1" s="294"/>
      <c r="U1" s="294"/>
      <c r="V1" s="294"/>
    </row>
    <row r="3" spans="1:22" ht="14.4">
      <c r="A3" s="295" t="s">
        <v>13</v>
      </c>
      <c r="B3" s="296"/>
      <c r="C3" s="314">
        <f>'01 対象者数'!$D$3</f>
        <v>0</v>
      </c>
      <c r="D3" s="315"/>
      <c r="O3" s="295" t="s">
        <v>13</v>
      </c>
      <c r="P3" s="296"/>
      <c r="Q3" s="314">
        <f>'01 対象者数'!$D$3</f>
        <v>0</v>
      </c>
      <c r="R3" s="315"/>
    </row>
    <row r="4" spans="1:22" ht="14.4">
      <c r="F4" s="251"/>
      <c r="G4" s="251"/>
      <c r="H4" s="252"/>
      <c r="S4" s="251"/>
      <c r="T4" s="251"/>
      <c r="U4" s="252"/>
    </row>
    <row r="11" spans="1:22" ht="13.5" customHeight="1">
      <c r="A11" s="324"/>
      <c r="B11" s="325"/>
      <c r="C11" s="2"/>
      <c r="D11" s="3"/>
      <c r="E11" s="322" t="s">
        <v>146</v>
      </c>
      <c r="F11" s="320" t="s">
        <v>81</v>
      </c>
      <c r="G11" s="318" t="s">
        <v>153</v>
      </c>
      <c r="H11" s="4" t="s">
        <v>14</v>
      </c>
      <c r="I11" s="5"/>
      <c r="J11" s="6" t="s">
        <v>15</v>
      </c>
      <c r="K11" s="5"/>
      <c r="L11" s="254"/>
      <c r="O11" s="324"/>
      <c r="P11" s="325"/>
      <c r="Q11" s="2"/>
      <c r="R11" s="3"/>
      <c r="S11" s="4" t="s">
        <v>14</v>
      </c>
      <c r="T11" s="5"/>
    </row>
    <row r="12" spans="1:22">
      <c r="A12" s="326"/>
      <c r="B12" s="327"/>
      <c r="C12" s="7"/>
      <c r="D12" s="8"/>
      <c r="E12" s="323"/>
      <c r="F12" s="321"/>
      <c r="G12" s="319"/>
      <c r="H12" s="9" t="s">
        <v>147</v>
      </c>
      <c r="I12" s="10"/>
      <c r="J12" s="9" t="s">
        <v>147</v>
      </c>
      <c r="K12" s="10"/>
      <c r="L12" s="254"/>
      <c r="O12" s="326"/>
      <c r="P12" s="327"/>
      <c r="Q12" s="7"/>
      <c r="R12" s="8"/>
      <c r="S12" s="9" t="s">
        <v>159</v>
      </c>
      <c r="T12" s="10"/>
    </row>
    <row r="13" spans="1:22">
      <c r="A13" s="326"/>
      <c r="B13" s="327"/>
      <c r="C13" s="11" t="s">
        <v>16</v>
      </c>
      <c r="D13" s="8"/>
      <c r="E13" s="323"/>
      <c r="F13" s="321"/>
      <c r="G13" s="319"/>
      <c r="H13" s="12" t="s">
        <v>17</v>
      </c>
      <c r="I13" s="12" t="s">
        <v>18</v>
      </c>
      <c r="J13" s="12" t="s">
        <v>17</v>
      </c>
      <c r="K13" s="12" t="s">
        <v>18</v>
      </c>
      <c r="L13" s="254"/>
      <c r="O13" s="326"/>
      <c r="P13" s="327"/>
      <c r="Q13" s="11" t="s">
        <v>16</v>
      </c>
      <c r="R13" s="8"/>
      <c r="S13" s="12" t="s">
        <v>17</v>
      </c>
      <c r="T13" s="12" t="s">
        <v>18</v>
      </c>
    </row>
    <row r="14" spans="1:22">
      <c r="A14" s="326"/>
      <c r="B14" s="327"/>
      <c r="C14" s="13"/>
      <c r="D14" s="8"/>
      <c r="E14" s="323"/>
      <c r="F14" s="321"/>
      <c r="G14" s="319"/>
      <c r="H14" s="14"/>
      <c r="I14" s="14"/>
      <c r="J14" s="14"/>
      <c r="K14" s="14"/>
      <c r="L14" s="254"/>
      <c r="O14" s="326"/>
      <c r="P14" s="327"/>
      <c r="Q14" s="13"/>
      <c r="R14" s="8"/>
      <c r="S14" s="14"/>
      <c r="T14" s="14"/>
    </row>
    <row r="15" spans="1:22" ht="13.8" thickBot="1">
      <c r="A15" s="328"/>
      <c r="B15" s="329"/>
      <c r="C15" s="15"/>
      <c r="D15" s="16"/>
      <c r="E15" s="323"/>
      <c r="F15" s="321"/>
      <c r="G15" s="319"/>
      <c r="H15" s="150"/>
      <c r="I15" s="151"/>
      <c r="J15" s="151"/>
      <c r="K15" s="151"/>
      <c r="L15" s="254"/>
      <c r="O15" s="328"/>
      <c r="P15" s="329"/>
      <c r="Q15" s="15"/>
      <c r="R15" s="16"/>
      <c r="S15" s="150"/>
      <c r="T15" s="151"/>
    </row>
    <row r="16" spans="1:22" ht="13.5" customHeight="1" thickTop="1">
      <c r="A16" s="330" t="s">
        <v>19</v>
      </c>
      <c r="B16" s="311" t="s">
        <v>20</v>
      </c>
      <c r="C16" s="307" t="s">
        <v>21</v>
      </c>
      <c r="D16" s="316"/>
      <c r="E16" s="71"/>
      <c r="F16" s="71"/>
      <c r="G16" s="144"/>
      <c r="H16" s="152"/>
      <c r="I16" s="153"/>
      <c r="J16" s="154"/>
      <c r="K16" s="155"/>
      <c r="O16" s="330" t="s">
        <v>19</v>
      </c>
      <c r="P16" s="311" t="s">
        <v>55</v>
      </c>
      <c r="Q16" s="307" t="s">
        <v>21</v>
      </c>
      <c r="R16" s="309"/>
      <c r="S16" s="207"/>
      <c r="T16" s="207"/>
    </row>
    <row r="17" spans="1:20">
      <c r="A17" s="331"/>
      <c r="B17" s="312"/>
      <c r="C17" s="308"/>
      <c r="D17" s="317"/>
      <c r="E17" s="71"/>
      <c r="F17" s="71"/>
      <c r="G17" s="145">
        <f>'03　子宮頸がんプロセス指標'!G22+'03　子宮頸がんプロセス指標'!AP22</f>
        <v>0</v>
      </c>
      <c r="H17" s="156"/>
      <c r="I17" s="72"/>
      <c r="J17" s="98"/>
      <c r="K17" s="157"/>
      <c r="O17" s="331"/>
      <c r="P17" s="312"/>
      <c r="Q17" s="308"/>
      <c r="R17" s="310"/>
      <c r="S17" s="213"/>
      <c r="T17" s="213"/>
    </row>
    <row r="18" spans="1:20">
      <c r="A18" s="331"/>
      <c r="B18" s="312"/>
      <c r="C18" s="307" t="s">
        <v>22</v>
      </c>
      <c r="D18" s="316"/>
      <c r="E18" s="71"/>
      <c r="F18" s="71"/>
      <c r="G18" s="144"/>
      <c r="H18" s="158"/>
      <c r="I18" s="95"/>
      <c r="J18" s="95"/>
      <c r="K18" s="159"/>
      <c r="O18" s="331"/>
      <c r="P18" s="312"/>
      <c r="Q18" s="307" t="s">
        <v>22</v>
      </c>
      <c r="R18" s="309"/>
      <c r="S18" s="214"/>
      <c r="T18" s="214"/>
    </row>
    <row r="19" spans="1:20">
      <c r="A19" s="331"/>
      <c r="B19" s="312"/>
      <c r="C19" s="308"/>
      <c r="D19" s="317"/>
      <c r="E19" s="71"/>
      <c r="F19" s="71"/>
      <c r="G19" s="145">
        <f>'03　子宮頸がんプロセス指標'!G24+'03　子宮頸がんプロセス指標'!AP24</f>
        <v>0</v>
      </c>
      <c r="H19" s="156"/>
      <c r="I19" s="72"/>
      <c r="J19" s="72"/>
      <c r="K19" s="160"/>
      <c r="O19" s="331"/>
      <c r="P19" s="312"/>
      <c r="Q19" s="308"/>
      <c r="R19" s="310"/>
      <c r="S19" s="210"/>
      <c r="T19" s="210"/>
    </row>
    <row r="20" spans="1:20">
      <c r="A20" s="331"/>
      <c r="B20" s="312"/>
      <c r="C20" s="307" t="s">
        <v>4</v>
      </c>
      <c r="D20" s="316"/>
      <c r="E20" s="71"/>
      <c r="F20" s="71"/>
      <c r="G20" s="146"/>
      <c r="H20" s="158"/>
      <c r="I20" s="100"/>
      <c r="J20" s="97"/>
      <c r="K20" s="161"/>
      <c r="O20" s="331"/>
      <c r="P20" s="312"/>
      <c r="Q20" s="307" t="s">
        <v>4</v>
      </c>
      <c r="R20" s="309"/>
      <c r="S20" s="214"/>
      <c r="T20" s="214"/>
    </row>
    <row r="21" spans="1:20">
      <c r="A21" s="331"/>
      <c r="B21" s="313"/>
      <c r="C21" s="308"/>
      <c r="D21" s="317"/>
      <c r="E21" s="73">
        <f>'01 対象者数'!E10</f>
        <v>0</v>
      </c>
      <c r="F21" s="73">
        <f>'01 対象者数'!F10</f>
        <v>0</v>
      </c>
      <c r="G21" s="277">
        <f>'03　子宮頸がんプロセス指標'!G26+'03　子宮頸がんプロセス指標'!AP26</f>
        <v>0</v>
      </c>
      <c r="H21" s="162"/>
      <c r="I21" s="101"/>
      <c r="J21" s="98"/>
      <c r="K21" s="157"/>
      <c r="O21" s="331"/>
      <c r="P21" s="313"/>
      <c r="Q21" s="308"/>
      <c r="R21" s="310"/>
      <c r="S21" s="215"/>
      <c r="T21" s="215"/>
    </row>
    <row r="22" spans="1:20" ht="13.5" customHeight="1">
      <c r="A22" s="331"/>
      <c r="B22" s="311" t="s">
        <v>23</v>
      </c>
      <c r="C22" s="307" t="s">
        <v>21</v>
      </c>
      <c r="D22" s="316"/>
      <c r="E22" s="71"/>
      <c r="F22" s="71"/>
      <c r="G22" s="144"/>
      <c r="H22" s="158"/>
      <c r="I22" s="95"/>
      <c r="J22" s="97"/>
      <c r="K22" s="161"/>
      <c r="O22" s="331"/>
      <c r="P22" s="311" t="s">
        <v>56</v>
      </c>
      <c r="Q22" s="307" t="s">
        <v>21</v>
      </c>
      <c r="R22" s="309"/>
      <c r="S22" s="214"/>
      <c r="T22" s="214"/>
    </row>
    <row r="23" spans="1:20">
      <c r="A23" s="331"/>
      <c r="B23" s="312"/>
      <c r="C23" s="308"/>
      <c r="D23" s="317"/>
      <c r="E23" s="71"/>
      <c r="F23" s="71"/>
      <c r="G23" s="145">
        <f>'03　子宮頸がんプロセス指標'!G28+'03　子宮頸がんプロセス指標'!AP28</f>
        <v>0</v>
      </c>
      <c r="H23" s="156"/>
      <c r="I23" s="72"/>
      <c r="J23" s="98"/>
      <c r="K23" s="157"/>
      <c r="O23" s="331"/>
      <c r="P23" s="312"/>
      <c r="Q23" s="308"/>
      <c r="R23" s="310"/>
      <c r="S23" s="210"/>
      <c r="T23" s="210"/>
    </row>
    <row r="24" spans="1:20">
      <c r="A24" s="331"/>
      <c r="B24" s="312"/>
      <c r="C24" s="307" t="s">
        <v>22</v>
      </c>
      <c r="D24" s="316"/>
      <c r="E24" s="71"/>
      <c r="F24" s="71"/>
      <c r="G24" s="144"/>
      <c r="H24" s="158"/>
      <c r="I24" s="95"/>
      <c r="J24" s="95"/>
      <c r="K24" s="159"/>
      <c r="O24" s="331"/>
      <c r="P24" s="312"/>
      <c r="Q24" s="307" t="s">
        <v>22</v>
      </c>
      <c r="R24" s="309"/>
      <c r="S24" s="214"/>
      <c r="T24" s="214"/>
    </row>
    <row r="25" spans="1:20">
      <c r="A25" s="331"/>
      <c r="B25" s="312"/>
      <c r="C25" s="308"/>
      <c r="D25" s="317"/>
      <c r="E25" s="71"/>
      <c r="F25" s="71"/>
      <c r="G25" s="145">
        <f>'03　子宮頸がんプロセス指標'!G30+'03　子宮頸がんプロセス指標'!AP30</f>
        <v>0</v>
      </c>
      <c r="H25" s="156"/>
      <c r="I25" s="72"/>
      <c r="J25" s="72"/>
      <c r="K25" s="160"/>
      <c r="O25" s="331"/>
      <c r="P25" s="312"/>
      <c r="Q25" s="308"/>
      <c r="R25" s="310"/>
      <c r="S25" s="210"/>
      <c r="T25" s="210"/>
    </row>
    <row r="26" spans="1:20">
      <c r="A26" s="331"/>
      <c r="B26" s="312"/>
      <c r="C26" s="307" t="s">
        <v>4</v>
      </c>
      <c r="D26" s="316"/>
      <c r="E26" s="71"/>
      <c r="F26" s="71"/>
      <c r="G26" s="146"/>
      <c r="H26" s="158"/>
      <c r="I26" s="100"/>
      <c r="J26" s="97"/>
      <c r="K26" s="161"/>
      <c r="O26" s="331"/>
      <c r="P26" s="312"/>
      <c r="Q26" s="307" t="s">
        <v>4</v>
      </c>
      <c r="R26" s="309"/>
      <c r="S26" s="214"/>
      <c r="T26" s="214"/>
    </row>
    <row r="27" spans="1:20">
      <c r="A27" s="331"/>
      <c r="B27" s="313"/>
      <c r="C27" s="308"/>
      <c r="D27" s="317"/>
      <c r="E27" s="73">
        <f>'01 対象者数'!E12</f>
        <v>0</v>
      </c>
      <c r="F27" s="73">
        <f>'01 対象者数'!F12</f>
        <v>0</v>
      </c>
      <c r="G27" s="277">
        <f>'03　子宮頸がんプロセス指標'!G32+'03　子宮頸がんプロセス指標'!AP32</f>
        <v>0</v>
      </c>
      <c r="H27" s="162"/>
      <c r="I27" s="101"/>
      <c r="J27" s="98"/>
      <c r="K27" s="157"/>
      <c r="O27" s="331"/>
      <c r="P27" s="313"/>
      <c r="Q27" s="308"/>
      <c r="R27" s="310"/>
      <c r="S27" s="215"/>
      <c r="T27" s="215"/>
    </row>
    <row r="28" spans="1:20">
      <c r="A28" s="331"/>
      <c r="B28" s="311" t="s">
        <v>24</v>
      </c>
      <c r="C28" s="307" t="s">
        <v>21</v>
      </c>
      <c r="D28" s="316"/>
      <c r="E28" s="71"/>
      <c r="F28" s="71"/>
      <c r="G28" s="144"/>
      <c r="H28" s="158"/>
      <c r="I28" s="95"/>
      <c r="J28" s="97"/>
      <c r="K28" s="161"/>
      <c r="O28" s="331"/>
      <c r="P28" s="311" t="s">
        <v>57</v>
      </c>
      <c r="Q28" s="307" t="s">
        <v>21</v>
      </c>
      <c r="R28" s="309"/>
      <c r="S28" s="214"/>
      <c r="T28" s="214"/>
    </row>
    <row r="29" spans="1:20">
      <c r="A29" s="331"/>
      <c r="B29" s="312"/>
      <c r="C29" s="308"/>
      <c r="D29" s="317"/>
      <c r="E29" s="71"/>
      <c r="F29" s="71"/>
      <c r="G29" s="145">
        <f>'03　子宮頸がんプロセス指標'!G34+'03　子宮頸がんプロセス指標'!AP34</f>
        <v>0</v>
      </c>
      <c r="H29" s="156"/>
      <c r="I29" s="72"/>
      <c r="J29" s="98"/>
      <c r="K29" s="157"/>
      <c r="O29" s="331"/>
      <c r="P29" s="312"/>
      <c r="Q29" s="308"/>
      <c r="R29" s="310"/>
      <c r="S29" s="210"/>
      <c r="T29" s="210"/>
    </row>
    <row r="30" spans="1:20">
      <c r="A30" s="331"/>
      <c r="B30" s="312"/>
      <c r="C30" s="307" t="s">
        <v>22</v>
      </c>
      <c r="D30" s="316"/>
      <c r="E30" s="71"/>
      <c r="F30" s="71"/>
      <c r="G30" s="144"/>
      <c r="H30" s="158"/>
      <c r="I30" s="95"/>
      <c r="J30" s="95"/>
      <c r="K30" s="159"/>
      <c r="O30" s="331"/>
      <c r="P30" s="312"/>
      <c r="Q30" s="307" t="s">
        <v>22</v>
      </c>
      <c r="R30" s="309"/>
      <c r="S30" s="214"/>
      <c r="T30" s="214"/>
    </row>
    <row r="31" spans="1:20">
      <c r="A31" s="331"/>
      <c r="B31" s="312"/>
      <c r="C31" s="308"/>
      <c r="D31" s="317"/>
      <c r="E31" s="71"/>
      <c r="F31" s="71"/>
      <c r="G31" s="145">
        <f>'03　子宮頸がんプロセス指標'!G36+'03　子宮頸がんプロセス指標'!AP36</f>
        <v>0</v>
      </c>
      <c r="H31" s="156"/>
      <c r="I31" s="72"/>
      <c r="J31" s="72"/>
      <c r="K31" s="160"/>
      <c r="O31" s="331"/>
      <c r="P31" s="312"/>
      <c r="Q31" s="308"/>
      <c r="R31" s="310"/>
      <c r="S31" s="210"/>
      <c r="T31" s="210"/>
    </row>
    <row r="32" spans="1:20">
      <c r="A32" s="331"/>
      <c r="B32" s="312"/>
      <c r="C32" s="307" t="s">
        <v>4</v>
      </c>
      <c r="D32" s="316"/>
      <c r="E32" s="71"/>
      <c r="F32" s="71"/>
      <c r="G32" s="146"/>
      <c r="H32" s="158"/>
      <c r="I32" s="100"/>
      <c r="J32" s="97"/>
      <c r="K32" s="161"/>
      <c r="O32" s="331"/>
      <c r="P32" s="312"/>
      <c r="Q32" s="307" t="s">
        <v>4</v>
      </c>
      <c r="R32" s="309"/>
      <c r="S32" s="214"/>
      <c r="T32" s="214"/>
    </row>
    <row r="33" spans="1:20">
      <c r="A33" s="331"/>
      <c r="B33" s="313"/>
      <c r="C33" s="308"/>
      <c r="D33" s="317"/>
      <c r="E33" s="73">
        <f>'01 対象者数'!E14</f>
        <v>0</v>
      </c>
      <c r="F33" s="73">
        <f>'01 対象者数'!F14</f>
        <v>0</v>
      </c>
      <c r="G33" s="277">
        <f>'03　子宮頸がんプロセス指標'!G38+'03　子宮頸がんプロセス指標'!AP38</f>
        <v>0</v>
      </c>
      <c r="H33" s="162"/>
      <c r="I33" s="101"/>
      <c r="J33" s="98"/>
      <c r="K33" s="157"/>
      <c r="O33" s="331"/>
      <c r="P33" s="313"/>
      <c r="Q33" s="308"/>
      <c r="R33" s="310"/>
      <c r="S33" s="215"/>
      <c r="T33" s="215"/>
    </row>
    <row r="34" spans="1:20">
      <c r="A34" s="331"/>
      <c r="B34" s="311" t="s">
        <v>25</v>
      </c>
      <c r="C34" s="307" t="s">
        <v>21</v>
      </c>
      <c r="D34" s="316"/>
      <c r="E34" s="71"/>
      <c r="F34" s="71"/>
      <c r="G34" s="144"/>
      <c r="H34" s="158"/>
      <c r="I34" s="95"/>
      <c r="J34" s="97"/>
      <c r="K34" s="161"/>
      <c r="O34" s="331"/>
      <c r="P34" s="311" t="s">
        <v>58</v>
      </c>
      <c r="Q34" s="307" t="s">
        <v>21</v>
      </c>
      <c r="R34" s="309"/>
      <c r="S34" s="214"/>
      <c r="T34" s="214"/>
    </row>
    <row r="35" spans="1:20">
      <c r="A35" s="331"/>
      <c r="B35" s="312"/>
      <c r="C35" s="308"/>
      <c r="D35" s="317"/>
      <c r="E35" s="71"/>
      <c r="F35" s="71"/>
      <c r="G35" s="145">
        <f>'03　子宮頸がんプロセス指標'!G40+'03　子宮頸がんプロセス指標'!AP40</f>
        <v>0</v>
      </c>
      <c r="H35" s="156"/>
      <c r="I35" s="72"/>
      <c r="J35" s="98"/>
      <c r="K35" s="157"/>
      <c r="O35" s="331"/>
      <c r="P35" s="312"/>
      <c r="Q35" s="308"/>
      <c r="R35" s="310"/>
      <c r="S35" s="210"/>
      <c r="T35" s="210"/>
    </row>
    <row r="36" spans="1:20">
      <c r="A36" s="331"/>
      <c r="B36" s="312"/>
      <c r="C36" s="307" t="s">
        <v>22</v>
      </c>
      <c r="D36" s="316"/>
      <c r="E36" s="71"/>
      <c r="F36" s="71"/>
      <c r="G36" s="144"/>
      <c r="H36" s="158"/>
      <c r="I36" s="95"/>
      <c r="J36" s="95"/>
      <c r="K36" s="159"/>
      <c r="O36" s="331"/>
      <c r="P36" s="312"/>
      <c r="Q36" s="307" t="s">
        <v>22</v>
      </c>
      <c r="R36" s="309"/>
      <c r="S36" s="214"/>
      <c r="T36" s="214"/>
    </row>
    <row r="37" spans="1:20">
      <c r="A37" s="331"/>
      <c r="B37" s="312"/>
      <c r="C37" s="308"/>
      <c r="D37" s="317"/>
      <c r="E37" s="71"/>
      <c r="F37" s="71"/>
      <c r="G37" s="145">
        <f>'03　子宮頸がんプロセス指標'!G42+'03　子宮頸がんプロセス指標'!AP42</f>
        <v>0</v>
      </c>
      <c r="H37" s="156"/>
      <c r="I37" s="72"/>
      <c r="J37" s="72"/>
      <c r="K37" s="160"/>
      <c r="O37" s="331"/>
      <c r="P37" s="312"/>
      <c r="Q37" s="308"/>
      <c r="R37" s="310"/>
      <c r="S37" s="210"/>
      <c r="T37" s="210"/>
    </row>
    <row r="38" spans="1:20">
      <c r="A38" s="331"/>
      <c r="B38" s="312"/>
      <c r="C38" s="307" t="s">
        <v>4</v>
      </c>
      <c r="D38" s="316"/>
      <c r="E38" s="71"/>
      <c r="F38" s="71"/>
      <c r="G38" s="146"/>
      <c r="H38" s="158"/>
      <c r="I38" s="100"/>
      <c r="J38" s="97"/>
      <c r="K38" s="161"/>
      <c r="O38" s="331"/>
      <c r="P38" s="312"/>
      <c r="Q38" s="307" t="s">
        <v>4</v>
      </c>
      <c r="R38" s="309"/>
      <c r="S38" s="214"/>
      <c r="T38" s="214"/>
    </row>
    <row r="39" spans="1:20">
      <c r="A39" s="331"/>
      <c r="B39" s="313"/>
      <c r="C39" s="308"/>
      <c r="D39" s="317"/>
      <c r="E39" s="73">
        <f>'01 対象者数'!E16</f>
        <v>0</v>
      </c>
      <c r="F39" s="73">
        <f>'01 対象者数'!F16</f>
        <v>0</v>
      </c>
      <c r="G39" s="277">
        <f>'03　子宮頸がんプロセス指標'!G44+'03　子宮頸がんプロセス指標'!AP44</f>
        <v>0</v>
      </c>
      <c r="H39" s="162"/>
      <c r="I39" s="101"/>
      <c r="J39" s="98"/>
      <c r="K39" s="157"/>
      <c r="O39" s="331"/>
      <c r="P39" s="313"/>
      <c r="Q39" s="308"/>
      <c r="R39" s="310"/>
      <c r="S39" s="215"/>
      <c r="T39" s="215"/>
    </row>
    <row r="40" spans="1:20">
      <c r="A40" s="331"/>
      <c r="B40" s="311" t="s">
        <v>26</v>
      </c>
      <c r="C40" s="307" t="s">
        <v>21</v>
      </c>
      <c r="D40" s="316"/>
      <c r="E40" s="71"/>
      <c r="F40" s="71"/>
      <c r="G40" s="144"/>
      <c r="H40" s="158"/>
      <c r="I40" s="95"/>
      <c r="J40" s="97"/>
      <c r="K40" s="161"/>
      <c r="O40" s="331"/>
      <c r="P40" s="311" t="s">
        <v>5</v>
      </c>
      <c r="Q40" s="307" t="s">
        <v>21</v>
      </c>
      <c r="R40" s="309"/>
      <c r="S40" s="214"/>
      <c r="T40" s="214"/>
    </row>
    <row r="41" spans="1:20">
      <c r="A41" s="331"/>
      <c r="B41" s="312"/>
      <c r="C41" s="308"/>
      <c r="D41" s="317"/>
      <c r="E41" s="71"/>
      <c r="F41" s="71"/>
      <c r="G41" s="145">
        <f>'03　子宮頸がんプロセス指標'!G46+'03　子宮頸がんプロセス指標'!AP46</f>
        <v>0</v>
      </c>
      <c r="H41" s="156"/>
      <c r="I41" s="72"/>
      <c r="J41" s="98"/>
      <c r="K41" s="157"/>
      <c r="O41" s="331"/>
      <c r="P41" s="312"/>
      <c r="Q41" s="308"/>
      <c r="R41" s="310"/>
      <c r="S41" s="210"/>
      <c r="T41" s="210"/>
    </row>
    <row r="42" spans="1:20">
      <c r="A42" s="331"/>
      <c r="B42" s="312"/>
      <c r="C42" s="307" t="s">
        <v>22</v>
      </c>
      <c r="D42" s="316"/>
      <c r="E42" s="71"/>
      <c r="F42" s="71"/>
      <c r="G42" s="144"/>
      <c r="H42" s="158"/>
      <c r="I42" s="95"/>
      <c r="J42" s="95"/>
      <c r="K42" s="159"/>
      <c r="O42" s="331"/>
      <c r="P42" s="312"/>
      <c r="Q42" s="307" t="s">
        <v>22</v>
      </c>
      <c r="R42" s="309"/>
      <c r="S42" s="214"/>
      <c r="T42" s="214"/>
    </row>
    <row r="43" spans="1:20">
      <c r="A43" s="331"/>
      <c r="B43" s="312"/>
      <c r="C43" s="308"/>
      <c r="D43" s="317"/>
      <c r="E43" s="71"/>
      <c r="F43" s="71"/>
      <c r="G43" s="145">
        <f>'03　子宮頸がんプロセス指標'!G48+'03　子宮頸がんプロセス指標'!AP48</f>
        <v>0</v>
      </c>
      <c r="H43" s="156"/>
      <c r="I43" s="72"/>
      <c r="J43" s="72"/>
      <c r="K43" s="160"/>
      <c r="O43" s="331"/>
      <c r="P43" s="312"/>
      <c r="Q43" s="308"/>
      <c r="R43" s="310"/>
      <c r="S43" s="210"/>
      <c r="T43" s="210"/>
    </row>
    <row r="44" spans="1:20">
      <c r="A44" s="331"/>
      <c r="B44" s="312"/>
      <c r="C44" s="307" t="s">
        <v>4</v>
      </c>
      <c r="D44" s="316"/>
      <c r="E44" s="71"/>
      <c r="F44" s="71"/>
      <c r="G44" s="146"/>
      <c r="H44" s="158"/>
      <c r="I44" s="100"/>
      <c r="J44" s="97"/>
      <c r="K44" s="161"/>
      <c r="O44" s="331"/>
      <c r="P44" s="312"/>
      <c r="Q44" s="307" t="s">
        <v>4</v>
      </c>
      <c r="R44" s="309"/>
      <c r="S44" s="214"/>
      <c r="T44" s="214"/>
    </row>
    <row r="45" spans="1:20">
      <c r="A45" s="331"/>
      <c r="B45" s="313"/>
      <c r="C45" s="308"/>
      <c r="D45" s="317"/>
      <c r="E45" s="73">
        <f>'01 対象者数'!E18</f>
        <v>0</v>
      </c>
      <c r="F45" s="73">
        <f>'01 対象者数'!F18</f>
        <v>0</v>
      </c>
      <c r="G45" s="277">
        <f>'03　子宮頸がんプロセス指標'!G50+'03　子宮頸がんプロセス指標'!AP50</f>
        <v>0</v>
      </c>
      <c r="H45" s="162"/>
      <c r="I45" s="101"/>
      <c r="J45" s="98"/>
      <c r="K45" s="157"/>
      <c r="O45" s="331"/>
      <c r="P45" s="313"/>
      <c r="Q45" s="308"/>
      <c r="R45" s="310"/>
      <c r="S45" s="215"/>
      <c r="T45" s="215"/>
    </row>
    <row r="46" spans="1:20">
      <c r="A46" s="331"/>
      <c r="B46" s="311" t="s">
        <v>27</v>
      </c>
      <c r="C46" s="307" t="s">
        <v>21</v>
      </c>
      <c r="D46" s="316"/>
      <c r="E46" s="71"/>
      <c r="F46" s="71"/>
      <c r="G46" s="144"/>
      <c r="H46" s="158"/>
      <c r="I46" s="95"/>
      <c r="J46" s="97"/>
      <c r="K46" s="161"/>
      <c r="O46" s="331"/>
      <c r="P46" s="311" t="s">
        <v>6</v>
      </c>
      <c r="Q46" s="307" t="s">
        <v>21</v>
      </c>
      <c r="R46" s="309"/>
      <c r="S46" s="214"/>
      <c r="T46" s="214"/>
    </row>
    <row r="47" spans="1:20">
      <c r="A47" s="331"/>
      <c r="B47" s="312"/>
      <c r="C47" s="308"/>
      <c r="D47" s="317"/>
      <c r="E47" s="71"/>
      <c r="F47" s="71"/>
      <c r="G47" s="145">
        <f>'03　子宮頸がんプロセス指標'!G52+'03　子宮頸がんプロセス指標'!AP52</f>
        <v>0</v>
      </c>
      <c r="H47" s="156"/>
      <c r="I47" s="72"/>
      <c r="J47" s="98"/>
      <c r="K47" s="157"/>
      <c r="O47" s="331"/>
      <c r="P47" s="312"/>
      <c r="Q47" s="308"/>
      <c r="R47" s="310"/>
      <c r="S47" s="210"/>
      <c r="T47" s="210"/>
    </row>
    <row r="48" spans="1:20">
      <c r="A48" s="331"/>
      <c r="B48" s="312"/>
      <c r="C48" s="307" t="s">
        <v>22</v>
      </c>
      <c r="D48" s="316"/>
      <c r="E48" s="71"/>
      <c r="F48" s="71"/>
      <c r="G48" s="144"/>
      <c r="H48" s="158"/>
      <c r="I48" s="95"/>
      <c r="J48" s="95"/>
      <c r="K48" s="159"/>
      <c r="O48" s="331"/>
      <c r="P48" s="312"/>
      <c r="Q48" s="307" t="s">
        <v>22</v>
      </c>
      <c r="R48" s="309"/>
      <c r="S48" s="214"/>
      <c r="T48" s="214"/>
    </row>
    <row r="49" spans="1:20">
      <c r="A49" s="331"/>
      <c r="B49" s="312"/>
      <c r="C49" s="308"/>
      <c r="D49" s="317"/>
      <c r="E49" s="71"/>
      <c r="F49" s="71"/>
      <c r="G49" s="145">
        <f>'03　子宮頸がんプロセス指標'!G54+'03　子宮頸がんプロセス指標'!AP54</f>
        <v>0</v>
      </c>
      <c r="H49" s="156"/>
      <c r="I49" s="72"/>
      <c r="J49" s="72"/>
      <c r="K49" s="160"/>
      <c r="O49" s="331"/>
      <c r="P49" s="312"/>
      <c r="Q49" s="308"/>
      <c r="R49" s="310"/>
      <c r="S49" s="210"/>
      <c r="T49" s="210"/>
    </row>
    <row r="50" spans="1:20">
      <c r="A50" s="331"/>
      <c r="B50" s="312"/>
      <c r="C50" s="307" t="s">
        <v>4</v>
      </c>
      <c r="D50" s="316"/>
      <c r="E50" s="71"/>
      <c r="F50" s="71"/>
      <c r="G50" s="146"/>
      <c r="H50" s="158"/>
      <c r="I50" s="100"/>
      <c r="J50" s="97"/>
      <c r="K50" s="161"/>
      <c r="O50" s="331"/>
      <c r="P50" s="312"/>
      <c r="Q50" s="307" t="s">
        <v>4</v>
      </c>
      <c r="R50" s="309"/>
      <c r="S50" s="214"/>
      <c r="T50" s="214"/>
    </row>
    <row r="51" spans="1:20">
      <c r="A51" s="331"/>
      <c r="B51" s="313"/>
      <c r="C51" s="308"/>
      <c r="D51" s="317"/>
      <c r="E51" s="73">
        <f>'01 対象者数'!E20</f>
        <v>0</v>
      </c>
      <c r="F51" s="73">
        <f>'01 対象者数'!F20</f>
        <v>0</v>
      </c>
      <c r="G51" s="277">
        <f>'03　子宮頸がんプロセス指標'!G56+'03　子宮頸がんプロセス指標'!AP56</f>
        <v>0</v>
      </c>
      <c r="H51" s="162"/>
      <c r="I51" s="101"/>
      <c r="J51" s="98"/>
      <c r="K51" s="157"/>
      <c r="O51" s="331"/>
      <c r="P51" s="313"/>
      <c r="Q51" s="308"/>
      <c r="R51" s="310"/>
      <c r="S51" s="215"/>
      <c r="T51" s="215"/>
    </row>
    <row r="52" spans="1:20">
      <c r="A52" s="331"/>
      <c r="B52" s="311" t="s">
        <v>28</v>
      </c>
      <c r="C52" s="307" t="s">
        <v>21</v>
      </c>
      <c r="D52" s="316"/>
      <c r="E52" s="71"/>
      <c r="F52" s="71"/>
      <c r="G52" s="144"/>
      <c r="H52" s="158"/>
      <c r="I52" s="95"/>
      <c r="J52" s="97"/>
      <c r="K52" s="161"/>
      <c r="O52" s="331"/>
      <c r="P52" s="311" t="s">
        <v>7</v>
      </c>
      <c r="Q52" s="307" t="s">
        <v>21</v>
      </c>
      <c r="R52" s="309"/>
      <c r="S52" s="214"/>
      <c r="T52" s="214"/>
    </row>
    <row r="53" spans="1:20">
      <c r="A53" s="331"/>
      <c r="B53" s="312"/>
      <c r="C53" s="308"/>
      <c r="D53" s="317"/>
      <c r="E53" s="71"/>
      <c r="F53" s="71"/>
      <c r="G53" s="145">
        <f>'03　子宮頸がんプロセス指標'!G58+'03　子宮頸がんプロセス指標'!AP58</f>
        <v>0</v>
      </c>
      <c r="H53" s="156"/>
      <c r="I53" s="72"/>
      <c r="J53" s="98"/>
      <c r="K53" s="157"/>
      <c r="O53" s="331"/>
      <c r="P53" s="312"/>
      <c r="Q53" s="308"/>
      <c r="R53" s="310"/>
      <c r="S53" s="210"/>
      <c r="T53" s="210"/>
    </row>
    <row r="54" spans="1:20">
      <c r="A54" s="331"/>
      <c r="B54" s="312"/>
      <c r="C54" s="307" t="s">
        <v>22</v>
      </c>
      <c r="D54" s="316"/>
      <c r="E54" s="71"/>
      <c r="F54" s="71"/>
      <c r="G54" s="144"/>
      <c r="H54" s="158"/>
      <c r="I54" s="95"/>
      <c r="J54" s="95"/>
      <c r="K54" s="159"/>
      <c r="O54" s="331"/>
      <c r="P54" s="312"/>
      <c r="Q54" s="307" t="s">
        <v>22</v>
      </c>
      <c r="R54" s="309"/>
      <c r="S54" s="214"/>
      <c r="T54" s="214"/>
    </row>
    <row r="55" spans="1:20">
      <c r="A55" s="331"/>
      <c r="B55" s="312"/>
      <c r="C55" s="308"/>
      <c r="D55" s="317"/>
      <c r="E55" s="71"/>
      <c r="F55" s="71"/>
      <c r="G55" s="145">
        <f>'03　子宮頸がんプロセス指標'!G60+'03　子宮頸がんプロセス指標'!AP60</f>
        <v>0</v>
      </c>
      <c r="H55" s="156"/>
      <c r="I55" s="72"/>
      <c r="J55" s="72"/>
      <c r="K55" s="160"/>
      <c r="O55" s="331"/>
      <c r="P55" s="312"/>
      <c r="Q55" s="308"/>
      <c r="R55" s="310"/>
      <c r="S55" s="210"/>
      <c r="T55" s="210"/>
    </row>
    <row r="56" spans="1:20">
      <c r="A56" s="331"/>
      <c r="B56" s="312"/>
      <c r="C56" s="307" t="s">
        <v>4</v>
      </c>
      <c r="D56" s="316"/>
      <c r="E56" s="71"/>
      <c r="F56" s="71"/>
      <c r="G56" s="146"/>
      <c r="H56" s="158"/>
      <c r="I56" s="100"/>
      <c r="J56" s="97"/>
      <c r="K56" s="161"/>
      <c r="O56" s="331"/>
      <c r="P56" s="312"/>
      <c r="Q56" s="307" t="s">
        <v>4</v>
      </c>
      <c r="R56" s="309"/>
      <c r="S56" s="214"/>
      <c r="T56" s="214"/>
    </row>
    <row r="57" spans="1:20">
      <c r="A57" s="331"/>
      <c r="B57" s="313"/>
      <c r="C57" s="308"/>
      <c r="D57" s="317"/>
      <c r="E57" s="73">
        <f>'01 対象者数'!E22</f>
        <v>0</v>
      </c>
      <c r="F57" s="73">
        <f>'01 対象者数'!F22</f>
        <v>0</v>
      </c>
      <c r="G57" s="277">
        <f>'03　子宮頸がんプロセス指標'!G62+'03　子宮頸がんプロセス指標'!AP62</f>
        <v>0</v>
      </c>
      <c r="H57" s="162"/>
      <c r="I57" s="101"/>
      <c r="J57" s="98"/>
      <c r="K57" s="157"/>
      <c r="O57" s="331"/>
      <c r="P57" s="313"/>
      <c r="Q57" s="308"/>
      <c r="R57" s="310"/>
      <c r="S57" s="215"/>
      <c r="T57" s="215"/>
    </row>
    <row r="58" spans="1:20" ht="14.25" customHeight="1">
      <c r="A58" s="331"/>
      <c r="B58" s="311" t="s">
        <v>29</v>
      </c>
      <c r="C58" s="307" t="s">
        <v>21</v>
      </c>
      <c r="D58" s="316"/>
      <c r="E58" s="71"/>
      <c r="F58" s="71"/>
      <c r="G58" s="144"/>
      <c r="H58" s="158"/>
      <c r="I58" s="95"/>
      <c r="J58" s="97"/>
      <c r="K58" s="161"/>
      <c r="O58" s="331"/>
      <c r="P58" s="311" t="s">
        <v>8</v>
      </c>
      <c r="Q58" s="307" t="s">
        <v>21</v>
      </c>
      <c r="R58" s="309"/>
      <c r="S58" s="214"/>
      <c r="T58" s="214"/>
    </row>
    <row r="59" spans="1:20">
      <c r="A59" s="331"/>
      <c r="B59" s="312"/>
      <c r="C59" s="308"/>
      <c r="D59" s="317"/>
      <c r="E59" s="71"/>
      <c r="F59" s="71"/>
      <c r="G59" s="145">
        <f>'03　子宮頸がんプロセス指標'!G64+'03　子宮頸がんプロセス指標'!AP64</f>
        <v>0</v>
      </c>
      <c r="H59" s="156"/>
      <c r="I59" s="72"/>
      <c r="J59" s="98"/>
      <c r="K59" s="157"/>
      <c r="O59" s="331"/>
      <c r="P59" s="312"/>
      <c r="Q59" s="308"/>
      <c r="R59" s="310"/>
      <c r="S59" s="210"/>
      <c r="T59" s="210"/>
    </row>
    <row r="60" spans="1:20">
      <c r="A60" s="331"/>
      <c r="B60" s="312"/>
      <c r="C60" s="307" t="s">
        <v>22</v>
      </c>
      <c r="D60" s="316"/>
      <c r="E60" s="71"/>
      <c r="F60" s="71"/>
      <c r="G60" s="144"/>
      <c r="H60" s="158"/>
      <c r="I60" s="95"/>
      <c r="J60" s="95"/>
      <c r="K60" s="159"/>
      <c r="O60" s="331"/>
      <c r="P60" s="312"/>
      <c r="Q60" s="307" t="s">
        <v>22</v>
      </c>
      <c r="R60" s="309"/>
      <c r="S60" s="214"/>
      <c r="T60" s="214"/>
    </row>
    <row r="61" spans="1:20">
      <c r="A61" s="331"/>
      <c r="B61" s="312"/>
      <c r="C61" s="308"/>
      <c r="D61" s="317"/>
      <c r="E61" s="71"/>
      <c r="F61" s="71"/>
      <c r="G61" s="145">
        <f>'03　子宮頸がんプロセス指標'!G66+'03　子宮頸がんプロセス指標'!AP66</f>
        <v>0</v>
      </c>
      <c r="H61" s="156"/>
      <c r="I61" s="72"/>
      <c r="J61" s="72"/>
      <c r="K61" s="160"/>
      <c r="O61" s="331"/>
      <c r="P61" s="312"/>
      <c r="Q61" s="308"/>
      <c r="R61" s="310"/>
      <c r="S61" s="210"/>
      <c r="T61" s="210"/>
    </row>
    <row r="62" spans="1:20">
      <c r="A62" s="331"/>
      <c r="B62" s="312"/>
      <c r="C62" s="307" t="s">
        <v>4</v>
      </c>
      <c r="D62" s="316"/>
      <c r="E62" s="71"/>
      <c r="F62" s="71"/>
      <c r="G62" s="146"/>
      <c r="H62" s="158"/>
      <c r="I62" s="100"/>
      <c r="J62" s="97"/>
      <c r="K62" s="161"/>
      <c r="O62" s="331"/>
      <c r="P62" s="312"/>
      <c r="Q62" s="307" t="s">
        <v>4</v>
      </c>
      <c r="R62" s="309"/>
      <c r="S62" s="214"/>
      <c r="T62" s="214"/>
    </row>
    <row r="63" spans="1:20">
      <c r="A63" s="331"/>
      <c r="B63" s="313"/>
      <c r="C63" s="308"/>
      <c r="D63" s="317"/>
      <c r="E63" s="73">
        <f>'01 対象者数'!E24</f>
        <v>0</v>
      </c>
      <c r="F63" s="73">
        <f>'01 対象者数'!F24</f>
        <v>0</v>
      </c>
      <c r="G63" s="277">
        <f>'03　子宮頸がんプロセス指標'!G68+'03　子宮頸がんプロセス指標'!AP68</f>
        <v>0</v>
      </c>
      <c r="H63" s="162"/>
      <c r="I63" s="101"/>
      <c r="J63" s="98"/>
      <c r="K63" s="157"/>
      <c r="O63" s="331"/>
      <c r="P63" s="313"/>
      <c r="Q63" s="308"/>
      <c r="R63" s="310"/>
      <c r="S63" s="215"/>
      <c r="T63" s="215"/>
    </row>
    <row r="64" spans="1:20">
      <c r="A64" s="331"/>
      <c r="B64" s="311" t="s">
        <v>30</v>
      </c>
      <c r="C64" s="307" t="s">
        <v>21</v>
      </c>
      <c r="D64" s="316"/>
      <c r="E64" s="71"/>
      <c r="F64" s="71"/>
      <c r="G64" s="144"/>
      <c r="H64" s="158"/>
      <c r="I64" s="95"/>
      <c r="J64" s="97"/>
      <c r="K64" s="161"/>
      <c r="O64" s="331"/>
      <c r="P64" s="311" t="s">
        <v>9</v>
      </c>
      <c r="Q64" s="307" t="s">
        <v>21</v>
      </c>
      <c r="R64" s="309"/>
      <c r="S64" s="214"/>
      <c r="T64" s="214"/>
    </row>
    <row r="65" spans="1:20">
      <c r="A65" s="331"/>
      <c r="B65" s="312"/>
      <c r="C65" s="308"/>
      <c r="D65" s="317"/>
      <c r="E65" s="71"/>
      <c r="F65" s="71"/>
      <c r="G65" s="145">
        <f>'03　子宮頸がんプロセス指標'!G70+'03　子宮頸がんプロセス指標'!AP70</f>
        <v>0</v>
      </c>
      <c r="H65" s="156"/>
      <c r="I65" s="72"/>
      <c r="J65" s="98"/>
      <c r="K65" s="157"/>
      <c r="O65" s="331"/>
      <c r="P65" s="312"/>
      <c r="Q65" s="308"/>
      <c r="R65" s="310"/>
      <c r="S65" s="210"/>
      <c r="T65" s="210"/>
    </row>
    <row r="66" spans="1:20">
      <c r="A66" s="331"/>
      <c r="B66" s="312"/>
      <c r="C66" s="307" t="s">
        <v>22</v>
      </c>
      <c r="D66" s="316"/>
      <c r="E66" s="71"/>
      <c r="F66" s="71"/>
      <c r="G66" s="144"/>
      <c r="H66" s="158"/>
      <c r="I66" s="95"/>
      <c r="J66" s="95"/>
      <c r="K66" s="159"/>
      <c r="O66" s="331"/>
      <c r="P66" s="312"/>
      <c r="Q66" s="307" t="s">
        <v>22</v>
      </c>
      <c r="R66" s="309"/>
      <c r="S66" s="214"/>
      <c r="T66" s="214"/>
    </row>
    <row r="67" spans="1:20">
      <c r="A67" s="331"/>
      <c r="B67" s="312"/>
      <c r="C67" s="308"/>
      <c r="D67" s="317"/>
      <c r="E67" s="71"/>
      <c r="F67" s="71"/>
      <c r="G67" s="145">
        <f>'03　子宮頸がんプロセス指標'!G72+'03　子宮頸がんプロセス指標'!AP72</f>
        <v>0</v>
      </c>
      <c r="H67" s="156"/>
      <c r="I67" s="72"/>
      <c r="J67" s="72"/>
      <c r="K67" s="160"/>
      <c r="O67" s="331"/>
      <c r="P67" s="312"/>
      <c r="Q67" s="308"/>
      <c r="R67" s="310"/>
      <c r="S67" s="210"/>
      <c r="T67" s="210"/>
    </row>
    <row r="68" spans="1:20">
      <c r="A68" s="331"/>
      <c r="B68" s="312"/>
      <c r="C68" s="307" t="s">
        <v>4</v>
      </c>
      <c r="D68" s="316"/>
      <c r="E68" s="71"/>
      <c r="F68" s="71"/>
      <c r="G68" s="146"/>
      <c r="H68" s="158"/>
      <c r="I68" s="100"/>
      <c r="J68" s="97"/>
      <c r="K68" s="161"/>
      <c r="O68" s="331"/>
      <c r="P68" s="312"/>
      <c r="Q68" s="307" t="s">
        <v>4</v>
      </c>
      <c r="R68" s="309"/>
      <c r="S68" s="214"/>
      <c r="T68" s="214"/>
    </row>
    <row r="69" spans="1:20">
      <c r="A69" s="331"/>
      <c r="B69" s="313"/>
      <c r="C69" s="308"/>
      <c r="D69" s="317"/>
      <c r="E69" s="73">
        <f>'01 対象者数'!E26</f>
        <v>0</v>
      </c>
      <c r="F69" s="73">
        <f>'01 対象者数'!F26</f>
        <v>0</v>
      </c>
      <c r="G69" s="277">
        <f>'03　子宮頸がんプロセス指標'!G74+'03　子宮頸がんプロセス指標'!AP74</f>
        <v>0</v>
      </c>
      <c r="H69" s="162"/>
      <c r="I69" s="101"/>
      <c r="J69" s="98"/>
      <c r="K69" s="157"/>
      <c r="O69" s="331"/>
      <c r="P69" s="313"/>
      <c r="Q69" s="308"/>
      <c r="R69" s="310"/>
      <c r="S69" s="215"/>
      <c r="T69" s="215"/>
    </row>
    <row r="70" spans="1:20">
      <c r="A70" s="331"/>
      <c r="B70" s="311" t="s">
        <v>31</v>
      </c>
      <c r="C70" s="307" t="s">
        <v>21</v>
      </c>
      <c r="D70" s="316"/>
      <c r="E70" s="71"/>
      <c r="F70" s="71"/>
      <c r="G70" s="144"/>
      <c r="H70" s="158"/>
      <c r="I70" s="95"/>
      <c r="J70" s="97"/>
      <c r="K70" s="161"/>
      <c r="O70" s="331"/>
      <c r="P70" s="311" t="s">
        <v>10</v>
      </c>
      <c r="Q70" s="307" t="s">
        <v>21</v>
      </c>
      <c r="R70" s="309"/>
      <c r="S70" s="214"/>
      <c r="T70" s="214"/>
    </row>
    <row r="71" spans="1:20">
      <c r="A71" s="331"/>
      <c r="B71" s="312"/>
      <c r="C71" s="308"/>
      <c r="D71" s="317"/>
      <c r="E71" s="71"/>
      <c r="F71" s="71"/>
      <c r="G71" s="145">
        <f>'03　子宮頸がんプロセス指標'!G76+'03　子宮頸がんプロセス指標'!AP76</f>
        <v>0</v>
      </c>
      <c r="H71" s="156"/>
      <c r="I71" s="72"/>
      <c r="J71" s="98"/>
      <c r="K71" s="157"/>
      <c r="O71" s="331"/>
      <c r="P71" s="312"/>
      <c r="Q71" s="308"/>
      <c r="R71" s="310"/>
      <c r="S71" s="210"/>
      <c r="T71" s="210"/>
    </row>
    <row r="72" spans="1:20">
      <c r="A72" s="331"/>
      <c r="B72" s="312"/>
      <c r="C72" s="307" t="s">
        <v>22</v>
      </c>
      <c r="D72" s="316"/>
      <c r="E72" s="71"/>
      <c r="F72" s="71"/>
      <c r="G72" s="144"/>
      <c r="H72" s="158"/>
      <c r="I72" s="95"/>
      <c r="J72" s="95"/>
      <c r="K72" s="159"/>
      <c r="O72" s="331"/>
      <c r="P72" s="312"/>
      <c r="Q72" s="307" t="s">
        <v>22</v>
      </c>
      <c r="R72" s="309"/>
      <c r="S72" s="214"/>
      <c r="T72" s="214"/>
    </row>
    <row r="73" spans="1:20">
      <c r="A73" s="331"/>
      <c r="B73" s="312"/>
      <c r="C73" s="308"/>
      <c r="D73" s="317"/>
      <c r="E73" s="71"/>
      <c r="F73" s="71"/>
      <c r="G73" s="145">
        <f>'03　子宮頸がんプロセス指標'!G78+'03　子宮頸がんプロセス指標'!AP78</f>
        <v>0</v>
      </c>
      <c r="H73" s="156"/>
      <c r="I73" s="72"/>
      <c r="J73" s="72"/>
      <c r="K73" s="160"/>
      <c r="O73" s="331"/>
      <c r="P73" s="312"/>
      <c r="Q73" s="308"/>
      <c r="R73" s="310"/>
      <c r="S73" s="210"/>
      <c r="T73" s="210"/>
    </row>
    <row r="74" spans="1:20">
      <c r="A74" s="331"/>
      <c r="B74" s="312"/>
      <c r="C74" s="307" t="s">
        <v>4</v>
      </c>
      <c r="D74" s="316"/>
      <c r="E74" s="71"/>
      <c r="F74" s="71"/>
      <c r="G74" s="146"/>
      <c r="H74" s="158"/>
      <c r="I74" s="100"/>
      <c r="J74" s="97"/>
      <c r="K74" s="161"/>
      <c r="O74" s="331"/>
      <c r="P74" s="312"/>
      <c r="Q74" s="307" t="s">
        <v>4</v>
      </c>
      <c r="R74" s="309"/>
      <c r="S74" s="214"/>
      <c r="T74" s="214"/>
    </row>
    <row r="75" spans="1:20">
      <c r="A75" s="331"/>
      <c r="B75" s="313"/>
      <c r="C75" s="308"/>
      <c r="D75" s="317"/>
      <c r="E75" s="73">
        <f>'01 対象者数'!E28</f>
        <v>0</v>
      </c>
      <c r="F75" s="73">
        <f>'01 対象者数'!F28</f>
        <v>0</v>
      </c>
      <c r="G75" s="277">
        <f>'03　子宮頸がんプロセス指標'!G80+'03　子宮頸がんプロセス指標'!AP80</f>
        <v>0</v>
      </c>
      <c r="H75" s="162"/>
      <c r="I75" s="101"/>
      <c r="J75" s="98"/>
      <c r="K75" s="157"/>
      <c r="O75" s="331"/>
      <c r="P75" s="313"/>
      <c r="Q75" s="308"/>
      <c r="R75" s="310"/>
      <c r="S75" s="215"/>
      <c r="T75" s="215"/>
    </row>
    <row r="76" spans="1:20">
      <c r="A76" s="331"/>
      <c r="B76" s="311" t="s">
        <v>32</v>
      </c>
      <c r="C76" s="307" t="s">
        <v>21</v>
      </c>
      <c r="D76" s="316"/>
      <c r="E76" s="71"/>
      <c r="F76" s="71"/>
      <c r="G76" s="144"/>
      <c r="H76" s="158"/>
      <c r="I76" s="95"/>
      <c r="J76" s="97"/>
      <c r="K76" s="161"/>
      <c r="O76" s="331"/>
      <c r="P76" s="311" t="s">
        <v>59</v>
      </c>
      <c r="Q76" s="307" t="s">
        <v>21</v>
      </c>
      <c r="R76" s="309"/>
      <c r="S76" s="214"/>
      <c r="T76" s="214"/>
    </row>
    <row r="77" spans="1:20">
      <c r="A77" s="331"/>
      <c r="B77" s="312"/>
      <c r="C77" s="308"/>
      <c r="D77" s="317"/>
      <c r="E77" s="71"/>
      <c r="F77" s="71"/>
      <c r="G77" s="145">
        <f>'03　子宮頸がんプロセス指標'!G82+'03　子宮頸がんプロセス指標'!AP82</f>
        <v>0</v>
      </c>
      <c r="H77" s="156"/>
      <c r="I77" s="72"/>
      <c r="J77" s="98"/>
      <c r="K77" s="157"/>
      <c r="O77" s="331"/>
      <c r="P77" s="312"/>
      <c r="Q77" s="308"/>
      <c r="R77" s="310"/>
      <c r="S77" s="210"/>
      <c r="T77" s="210"/>
    </row>
    <row r="78" spans="1:20">
      <c r="A78" s="331"/>
      <c r="B78" s="312"/>
      <c r="C78" s="307" t="s">
        <v>22</v>
      </c>
      <c r="D78" s="316"/>
      <c r="E78" s="71"/>
      <c r="F78" s="71"/>
      <c r="G78" s="144"/>
      <c r="H78" s="158"/>
      <c r="I78" s="95"/>
      <c r="J78" s="95"/>
      <c r="K78" s="159"/>
      <c r="O78" s="331"/>
      <c r="P78" s="312"/>
      <c r="Q78" s="307" t="s">
        <v>22</v>
      </c>
      <c r="R78" s="309"/>
      <c r="S78" s="214"/>
      <c r="T78" s="214"/>
    </row>
    <row r="79" spans="1:20">
      <c r="A79" s="331"/>
      <c r="B79" s="312"/>
      <c r="C79" s="308"/>
      <c r="D79" s="317"/>
      <c r="E79" s="71"/>
      <c r="F79" s="71"/>
      <c r="G79" s="145">
        <f>'03　子宮頸がんプロセス指標'!G84+'03　子宮頸がんプロセス指標'!AP84</f>
        <v>0</v>
      </c>
      <c r="H79" s="156"/>
      <c r="I79" s="72"/>
      <c r="J79" s="72"/>
      <c r="K79" s="160"/>
      <c r="O79" s="331"/>
      <c r="P79" s="312"/>
      <c r="Q79" s="308"/>
      <c r="R79" s="310"/>
      <c r="S79" s="210"/>
      <c r="T79" s="210"/>
    </row>
    <row r="80" spans="1:20">
      <c r="A80" s="331"/>
      <c r="B80" s="312"/>
      <c r="C80" s="307" t="s">
        <v>4</v>
      </c>
      <c r="D80" s="316"/>
      <c r="E80" s="71"/>
      <c r="F80" s="71"/>
      <c r="G80" s="146"/>
      <c r="H80" s="158"/>
      <c r="I80" s="100"/>
      <c r="J80" s="97"/>
      <c r="K80" s="161"/>
      <c r="O80" s="331"/>
      <c r="P80" s="312"/>
      <c r="Q80" s="307" t="s">
        <v>4</v>
      </c>
      <c r="R80" s="309"/>
      <c r="S80" s="214"/>
      <c r="T80" s="214"/>
    </row>
    <row r="81" spans="1:20">
      <c r="A81" s="331"/>
      <c r="B81" s="313"/>
      <c r="C81" s="308"/>
      <c r="D81" s="317"/>
      <c r="E81" s="73">
        <f>'01 対象者数'!E30</f>
        <v>0</v>
      </c>
      <c r="F81" s="73">
        <f>'01 対象者数'!F30</f>
        <v>0</v>
      </c>
      <c r="G81" s="277">
        <f>'03　子宮頸がんプロセス指標'!G86+'03　子宮頸がんプロセス指標'!AP86</f>
        <v>0</v>
      </c>
      <c r="H81" s="162"/>
      <c r="I81" s="101"/>
      <c r="J81" s="98"/>
      <c r="K81" s="157"/>
      <c r="O81" s="331"/>
      <c r="P81" s="313"/>
      <c r="Q81" s="308"/>
      <c r="R81" s="310"/>
      <c r="S81" s="215"/>
      <c r="T81" s="215"/>
    </row>
    <row r="82" spans="1:20">
      <c r="A82" s="331"/>
      <c r="B82" s="311" t="s">
        <v>33</v>
      </c>
      <c r="C82" s="307" t="s">
        <v>21</v>
      </c>
      <c r="D82" s="316"/>
      <c r="E82" s="71"/>
      <c r="F82" s="71"/>
      <c r="G82" s="144"/>
      <c r="H82" s="158"/>
      <c r="I82" s="95"/>
      <c r="J82" s="97"/>
      <c r="K82" s="161"/>
      <c r="O82" s="331"/>
      <c r="P82" s="311" t="s">
        <v>60</v>
      </c>
      <c r="Q82" s="307" t="s">
        <v>21</v>
      </c>
      <c r="R82" s="309"/>
      <c r="S82" s="214"/>
      <c r="T82" s="214"/>
    </row>
    <row r="83" spans="1:20">
      <c r="A83" s="331"/>
      <c r="B83" s="312"/>
      <c r="C83" s="308"/>
      <c r="D83" s="317"/>
      <c r="E83" s="71"/>
      <c r="F83" s="71"/>
      <c r="G83" s="145">
        <f>'03　子宮頸がんプロセス指標'!G88+'03　子宮頸がんプロセス指標'!AP88</f>
        <v>0</v>
      </c>
      <c r="H83" s="156"/>
      <c r="I83" s="72"/>
      <c r="J83" s="98"/>
      <c r="K83" s="157"/>
      <c r="O83" s="331"/>
      <c r="P83" s="312"/>
      <c r="Q83" s="308"/>
      <c r="R83" s="310"/>
      <c r="S83" s="210"/>
      <c r="T83" s="210"/>
    </row>
    <row r="84" spans="1:20">
      <c r="A84" s="331"/>
      <c r="B84" s="312"/>
      <c r="C84" s="307" t="s">
        <v>22</v>
      </c>
      <c r="D84" s="316"/>
      <c r="E84" s="71"/>
      <c r="F84" s="71"/>
      <c r="G84" s="144"/>
      <c r="H84" s="158"/>
      <c r="I84" s="95"/>
      <c r="J84" s="95"/>
      <c r="K84" s="159"/>
      <c r="O84" s="331"/>
      <c r="P84" s="312"/>
      <c r="Q84" s="307" t="s">
        <v>22</v>
      </c>
      <c r="R84" s="309"/>
      <c r="S84" s="214"/>
      <c r="T84" s="214"/>
    </row>
    <row r="85" spans="1:20">
      <c r="A85" s="331"/>
      <c r="B85" s="312"/>
      <c r="C85" s="308"/>
      <c r="D85" s="317"/>
      <c r="E85" s="71"/>
      <c r="F85" s="71"/>
      <c r="G85" s="145">
        <f>'03　子宮頸がんプロセス指標'!G90+'03　子宮頸がんプロセス指標'!AP90</f>
        <v>0</v>
      </c>
      <c r="H85" s="156"/>
      <c r="I85" s="72"/>
      <c r="J85" s="72"/>
      <c r="K85" s="160"/>
      <c r="O85" s="331"/>
      <c r="P85" s="312"/>
      <c r="Q85" s="308"/>
      <c r="R85" s="310"/>
      <c r="S85" s="210"/>
      <c r="T85" s="210"/>
    </row>
    <row r="86" spans="1:20">
      <c r="A86" s="331"/>
      <c r="B86" s="312"/>
      <c r="C86" s="307" t="s">
        <v>4</v>
      </c>
      <c r="D86" s="316"/>
      <c r="E86" s="71"/>
      <c r="F86" s="71"/>
      <c r="G86" s="146"/>
      <c r="H86" s="158"/>
      <c r="I86" s="100"/>
      <c r="J86" s="97"/>
      <c r="K86" s="161"/>
      <c r="O86" s="331"/>
      <c r="P86" s="312"/>
      <c r="Q86" s="307" t="s">
        <v>4</v>
      </c>
      <c r="R86" s="309"/>
      <c r="S86" s="214"/>
      <c r="T86" s="214"/>
    </row>
    <row r="87" spans="1:20">
      <c r="A87" s="331"/>
      <c r="B87" s="313"/>
      <c r="C87" s="308"/>
      <c r="D87" s="317"/>
      <c r="E87" s="237">
        <f>'01 対象者数'!E32</f>
        <v>0</v>
      </c>
      <c r="F87" s="237">
        <f>'01 対象者数'!F32</f>
        <v>0</v>
      </c>
      <c r="G87" s="277">
        <f>'03　子宮頸がんプロセス指標'!G92+'03　子宮頸がんプロセス指標'!AP92</f>
        <v>0</v>
      </c>
      <c r="H87" s="162"/>
      <c r="I87" s="101"/>
      <c r="J87" s="98"/>
      <c r="K87" s="157"/>
      <c r="O87" s="331"/>
      <c r="P87" s="313"/>
      <c r="Q87" s="308"/>
      <c r="R87" s="310"/>
      <c r="S87" s="215"/>
      <c r="T87" s="215"/>
    </row>
    <row r="88" spans="1:20">
      <c r="A88" s="331"/>
      <c r="B88" s="311" t="s">
        <v>34</v>
      </c>
      <c r="C88" s="307" t="s">
        <v>21</v>
      </c>
      <c r="D88" s="316"/>
      <c r="E88" s="71"/>
      <c r="F88" s="71"/>
      <c r="G88" s="144"/>
      <c r="H88" s="158"/>
      <c r="I88" s="95"/>
      <c r="J88" s="97"/>
      <c r="K88" s="161"/>
      <c r="O88" s="331"/>
      <c r="P88" s="311" t="s">
        <v>61</v>
      </c>
      <c r="Q88" s="307" t="s">
        <v>21</v>
      </c>
      <c r="R88" s="309"/>
      <c r="S88" s="214"/>
      <c r="T88" s="214"/>
    </row>
    <row r="89" spans="1:20">
      <c r="A89" s="331"/>
      <c r="B89" s="312"/>
      <c r="C89" s="308"/>
      <c r="D89" s="317"/>
      <c r="E89" s="71"/>
      <c r="F89" s="71"/>
      <c r="G89" s="145">
        <f>'03　子宮頸がんプロセス指標'!G94+'03　子宮頸がんプロセス指標'!AP94</f>
        <v>0</v>
      </c>
      <c r="H89" s="156"/>
      <c r="I89" s="72"/>
      <c r="J89" s="98"/>
      <c r="K89" s="157"/>
      <c r="O89" s="331"/>
      <c r="P89" s="312"/>
      <c r="Q89" s="308"/>
      <c r="R89" s="310"/>
      <c r="S89" s="210"/>
      <c r="T89" s="210"/>
    </row>
    <row r="90" spans="1:20">
      <c r="A90" s="331"/>
      <c r="B90" s="312"/>
      <c r="C90" s="307" t="s">
        <v>22</v>
      </c>
      <c r="D90" s="316"/>
      <c r="E90" s="71"/>
      <c r="F90" s="71"/>
      <c r="G90" s="144"/>
      <c r="H90" s="158"/>
      <c r="I90" s="95"/>
      <c r="J90" s="95"/>
      <c r="K90" s="159"/>
      <c r="O90" s="331"/>
      <c r="P90" s="312"/>
      <c r="Q90" s="307" t="s">
        <v>22</v>
      </c>
      <c r="R90" s="309"/>
      <c r="S90" s="214"/>
      <c r="T90" s="214"/>
    </row>
    <row r="91" spans="1:20">
      <c r="A91" s="331"/>
      <c r="B91" s="312"/>
      <c r="C91" s="308"/>
      <c r="D91" s="317"/>
      <c r="E91" s="71"/>
      <c r="F91" s="71"/>
      <c r="G91" s="145">
        <f>'03　子宮頸がんプロセス指標'!G96+'03　子宮頸がんプロセス指標'!AP96</f>
        <v>0</v>
      </c>
      <c r="H91" s="156"/>
      <c r="I91" s="72"/>
      <c r="J91" s="72"/>
      <c r="K91" s="160"/>
      <c r="O91" s="331"/>
      <c r="P91" s="312"/>
      <c r="Q91" s="308"/>
      <c r="R91" s="310"/>
      <c r="S91" s="210"/>
      <c r="T91" s="210"/>
    </row>
    <row r="92" spans="1:20">
      <c r="A92" s="331"/>
      <c r="B92" s="312"/>
      <c r="C92" s="307" t="s">
        <v>4</v>
      </c>
      <c r="D92" s="316"/>
      <c r="E92" s="71"/>
      <c r="F92" s="71"/>
      <c r="G92" s="146"/>
      <c r="H92" s="158"/>
      <c r="I92" s="100"/>
      <c r="J92" s="97"/>
      <c r="K92" s="161"/>
      <c r="O92" s="331"/>
      <c r="P92" s="312"/>
      <c r="Q92" s="307" t="s">
        <v>4</v>
      </c>
      <c r="R92" s="309"/>
      <c r="S92" s="214"/>
      <c r="T92" s="214"/>
    </row>
    <row r="93" spans="1:20">
      <c r="A93" s="331"/>
      <c r="B93" s="313"/>
      <c r="C93" s="308"/>
      <c r="D93" s="317"/>
      <c r="E93" s="273"/>
      <c r="F93" s="273"/>
      <c r="G93" s="277">
        <f>'03　子宮頸がんプロセス指標'!G98+'03　子宮頸がんプロセス指標'!AP98</f>
        <v>0</v>
      </c>
      <c r="H93" s="162"/>
      <c r="I93" s="101"/>
      <c r="J93" s="98"/>
      <c r="K93" s="157"/>
      <c r="O93" s="331"/>
      <c r="P93" s="313"/>
      <c r="Q93" s="308"/>
      <c r="R93" s="310"/>
      <c r="S93" s="215"/>
      <c r="T93" s="215"/>
    </row>
    <row r="94" spans="1:20" ht="13.95" customHeight="1">
      <c r="A94" s="331"/>
      <c r="B94" s="311" t="s">
        <v>105</v>
      </c>
      <c r="C94" s="307" t="s">
        <v>21</v>
      </c>
      <c r="D94" s="344"/>
      <c r="E94" s="71"/>
      <c r="F94" s="71"/>
      <c r="G94" s="147"/>
      <c r="H94" s="163"/>
      <c r="I94" s="102"/>
      <c r="J94" s="103"/>
      <c r="K94" s="164"/>
      <c r="O94" s="331"/>
      <c r="P94" s="311" t="s">
        <v>105</v>
      </c>
      <c r="Q94" s="307" t="s">
        <v>21</v>
      </c>
      <c r="R94" s="309"/>
      <c r="S94" s="209"/>
      <c r="T94" s="209"/>
    </row>
    <row r="95" spans="1:20">
      <c r="A95" s="331"/>
      <c r="B95" s="312"/>
      <c r="C95" s="308"/>
      <c r="D95" s="345"/>
      <c r="E95" s="71"/>
      <c r="F95" s="71"/>
      <c r="G95" s="148">
        <f>G17+G23+G29+G35+G41+G47+G53+G59+G65+G71+G77+G83+G89</f>
        <v>0</v>
      </c>
      <c r="H95" s="162"/>
      <c r="I95" s="104"/>
      <c r="J95" s="98"/>
      <c r="K95" s="157"/>
      <c r="O95" s="331"/>
      <c r="P95" s="312"/>
      <c r="Q95" s="308"/>
      <c r="R95" s="310"/>
      <c r="S95" s="215"/>
      <c r="T95" s="215"/>
    </row>
    <row r="96" spans="1:20">
      <c r="A96" s="331"/>
      <c r="B96" s="312"/>
      <c r="C96" s="307" t="s">
        <v>22</v>
      </c>
      <c r="D96" s="344"/>
      <c r="E96" s="71"/>
      <c r="F96" s="71"/>
      <c r="G96" s="149"/>
      <c r="H96" s="158"/>
      <c r="I96" s="96"/>
      <c r="J96" s="99"/>
      <c r="K96" s="159"/>
      <c r="O96" s="331"/>
      <c r="P96" s="312"/>
      <c r="Q96" s="307" t="s">
        <v>22</v>
      </c>
      <c r="R96" s="309"/>
      <c r="S96" s="214"/>
      <c r="T96" s="214"/>
    </row>
    <row r="97" spans="1:20">
      <c r="A97" s="331"/>
      <c r="B97" s="312"/>
      <c r="C97" s="308"/>
      <c r="D97" s="345"/>
      <c r="E97" s="71"/>
      <c r="F97" s="71"/>
      <c r="G97" s="148">
        <f>G19+G25+G31+G37+G43+G49+G55+G61+G67+G73+G79+G85+G91</f>
        <v>0</v>
      </c>
      <c r="H97" s="162"/>
      <c r="I97" s="104"/>
      <c r="J97" s="104"/>
      <c r="K97" s="165"/>
      <c r="O97" s="331"/>
      <c r="P97" s="312"/>
      <c r="Q97" s="308"/>
      <c r="R97" s="310"/>
      <c r="S97" s="215"/>
      <c r="T97" s="215"/>
    </row>
    <row r="98" spans="1:20">
      <c r="A98" s="331"/>
      <c r="B98" s="312"/>
      <c r="C98" s="307" t="s">
        <v>4</v>
      </c>
      <c r="D98" s="344"/>
      <c r="E98" s="218"/>
      <c r="F98" s="71"/>
      <c r="G98" s="149"/>
      <c r="H98" s="158"/>
      <c r="I98" s="96"/>
      <c r="J98" s="97"/>
      <c r="K98" s="161"/>
      <c r="O98" s="331"/>
      <c r="P98" s="312"/>
      <c r="Q98" s="307" t="s">
        <v>4</v>
      </c>
      <c r="R98" s="309"/>
      <c r="S98" s="214"/>
      <c r="T98" s="214"/>
    </row>
    <row r="99" spans="1:20" ht="13.8" thickBot="1">
      <c r="A99" s="332"/>
      <c r="B99" s="313"/>
      <c r="C99" s="308"/>
      <c r="D99" s="345"/>
      <c r="E99" s="219">
        <f>'01 対象者数'!E34</f>
        <v>0</v>
      </c>
      <c r="F99" s="220">
        <f>'01 対象者数'!F34</f>
        <v>0</v>
      </c>
      <c r="G99" s="148">
        <f>G21+G27+G33+G39+G45+G51+G57+G63+G69+G75+G81+G87+G93</f>
        <v>0</v>
      </c>
      <c r="H99" s="166"/>
      <c r="I99" s="167"/>
      <c r="J99" s="168"/>
      <c r="K99" s="169"/>
      <c r="O99" s="332"/>
      <c r="P99" s="313"/>
      <c r="Q99" s="308"/>
      <c r="R99" s="310"/>
      <c r="S99" s="216"/>
      <c r="T99" s="216"/>
    </row>
    <row r="100" spans="1:20" ht="13.8" thickTop="1">
      <c r="A100" s="217"/>
      <c r="B100" t="s">
        <v>133</v>
      </c>
      <c r="E100" s="219">
        <f>'01 対象者数'!E35</f>
        <v>0</v>
      </c>
      <c r="F100" s="220">
        <f>'01 対象者数'!F35</f>
        <v>0</v>
      </c>
      <c r="G100" s="291">
        <f>G21+G27+G33+G39+G45+G51+G57+G63+G69+G75</f>
        <v>0</v>
      </c>
      <c r="H100" s="291">
        <f t="shared" ref="H100" si="0">H21+H27+H33+H39+H45+H51+H57+H63+H69+H75</f>
        <v>0</v>
      </c>
      <c r="I100" s="291">
        <f>I21+I27+I33+I39+I45+I51+I57+I63+I69+I75</f>
        <v>0</v>
      </c>
      <c r="J100" s="291">
        <f>SUM(J19,J25,J31,J37,J43,J49,J55,J61,J67,J73)</f>
        <v>0</v>
      </c>
      <c r="K100" s="291">
        <f>SUM(K19,K25,K31,K37,K43,K49,K55,K61,K67,K73)</f>
        <v>0</v>
      </c>
      <c r="P100" t="s">
        <v>133</v>
      </c>
      <c r="S100" s="291">
        <f>S21+S27+S33+S39+S45+S51+S57+S63+S69+S75</f>
        <v>0</v>
      </c>
      <c r="T100" s="291">
        <f>T21+T27+T33+T39+T45+T51+T57+T63+T69+T75</f>
        <v>0</v>
      </c>
    </row>
    <row r="101" spans="1:20">
      <c r="A101" s="224"/>
      <c r="B101" t="s">
        <v>139</v>
      </c>
      <c r="E101" s="219">
        <f>'01 対象者数'!E36</f>
        <v>0</v>
      </c>
      <c r="F101" s="220">
        <f>'01 対象者数'!F36</f>
        <v>0</v>
      </c>
      <c r="G101" s="291">
        <f>G21+G27+G33+G39</f>
        <v>0</v>
      </c>
      <c r="H101" s="291">
        <f t="shared" ref="H101:I101" si="1">H21+H27+H33+H39</f>
        <v>0</v>
      </c>
      <c r="I101" s="291">
        <f t="shared" si="1"/>
        <v>0</v>
      </c>
      <c r="J101" s="291">
        <f>SUM(J19,J25,J31,J37)</f>
        <v>0</v>
      </c>
      <c r="K101" s="291">
        <f>SUM(K19,K25,K31,K37)</f>
        <v>0</v>
      </c>
      <c r="P101" t="s">
        <v>139</v>
      </c>
      <c r="S101" s="291">
        <f>S21+S27+S33+S39</f>
        <v>0</v>
      </c>
      <c r="T101" s="291">
        <f t="shared" ref="T101" si="2">T21+T27+T33+T39</f>
        <v>0</v>
      </c>
    </row>
    <row r="102" spans="1:20">
      <c r="A102" s="224"/>
      <c r="B102" t="s">
        <v>137</v>
      </c>
      <c r="E102" s="219">
        <f>'01 対象者数'!E37</f>
        <v>0</v>
      </c>
      <c r="F102" s="220">
        <f>'01 対象者数'!F37</f>
        <v>0</v>
      </c>
      <c r="G102" s="291">
        <f>G45+G51+G57+G63+G69+G75</f>
        <v>0</v>
      </c>
      <c r="H102" s="291">
        <f t="shared" ref="H102:I102" si="3">H45+H51+H57+H63+H69+H75</f>
        <v>0</v>
      </c>
      <c r="I102" s="291">
        <f t="shared" si="3"/>
        <v>0</v>
      </c>
      <c r="J102" s="291">
        <f>SUM(J43,J49,J55,J61,J67,J73)</f>
        <v>0</v>
      </c>
      <c r="K102" s="291">
        <f>SUM(K43,K49,K55,K61,K67,K73)</f>
        <v>0</v>
      </c>
      <c r="P102" t="s">
        <v>137</v>
      </c>
      <c r="S102" s="291">
        <f>S45+S51+S57+S63+S69+S75</f>
        <v>0</v>
      </c>
      <c r="T102" s="291">
        <f t="shared" ref="T102" si="4">T45+T51+T57+T63+T69+T75</f>
        <v>0</v>
      </c>
    </row>
    <row r="103" spans="1:20">
      <c r="A103" s="224"/>
      <c r="B103" t="s">
        <v>138</v>
      </c>
      <c r="E103" s="219">
        <f>'01 対象者数'!E38</f>
        <v>0</v>
      </c>
      <c r="F103" s="220">
        <f>'01 対象者数'!F38</f>
        <v>0</v>
      </c>
      <c r="G103" s="291">
        <f>G45+G51+G57+G63+G69+G75+G81+G87+G93</f>
        <v>0</v>
      </c>
      <c r="H103" s="291">
        <f t="shared" ref="H103:I103" si="5">H45+H51+H57+H63+H69+H75+H81+H87+H93</f>
        <v>0</v>
      </c>
      <c r="I103" s="291">
        <f t="shared" si="5"/>
        <v>0</v>
      </c>
      <c r="J103" s="291">
        <f>SUM(J43,J49,J55,J61,J67,J73,J79,J85,J91)</f>
        <v>0</v>
      </c>
      <c r="K103" s="291">
        <f>SUM(K43,K49,K55,K61,K67,K73,K79,K85,K91)</f>
        <v>0</v>
      </c>
      <c r="P103" t="s">
        <v>138</v>
      </c>
      <c r="S103" s="291">
        <f>S45+S51+S57+S63+S69+S75+S81+S87+S93</f>
        <v>0</v>
      </c>
      <c r="T103" s="291">
        <f>T45+T51+T57+T63+T69+T75+T81+T87+T93</f>
        <v>0</v>
      </c>
    </row>
    <row r="104" spans="1:20">
      <c r="A104" s="224"/>
    </row>
    <row r="105" spans="1:20">
      <c r="A105" s="224"/>
    </row>
    <row r="110" spans="1:20" ht="13.8" thickBot="1">
      <c r="A110" t="s">
        <v>160</v>
      </c>
    </row>
    <row r="111" spans="1:20" ht="18.75" customHeight="1">
      <c r="A111" s="66"/>
      <c r="B111" s="336" t="s">
        <v>16</v>
      </c>
      <c r="C111" s="320" t="str">
        <f>E11</f>
        <v>住基台帳人口（令和６年度）</v>
      </c>
      <c r="D111" s="342" t="s">
        <v>103</v>
      </c>
      <c r="E111" s="333" t="s">
        <v>101</v>
      </c>
      <c r="F111" s="334"/>
      <c r="G111" s="334"/>
      <c r="H111" s="335"/>
      <c r="I111" s="333" t="s">
        <v>63</v>
      </c>
      <c r="J111" s="334"/>
      <c r="K111" s="334"/>
      <c r="L111" s="335"/>
      <c r="M111" s="338" t="s">
        <v>104</v>
      </c>
      <c r="N111" s="339"/>
      <c r="O111" s="339"/>
      <c r="P111" s="339"/>
      <c r="Q111" s="340"/>
    </row>
    <row r="112" spans="1:20" ht="18.75" customHeight="1">
      <c r="A112" s="67"/>
      <c r="B112" s="337"/>
      <c r="C112" s="341"/>
      <c r="D112" s="343"/>
      <c r="E112" s="122" t="s">
        <v>161</v>
      </c>
      <c r="F112" s="123" t="s">
        <v>102</v>
      </c>
      <c r="G112" s="123" t="s">
        <v>162</v>
      </c>
      <c r="H112" s="124" t="s">
        <v>100</v>
      </c>
      <c r="I112" s="122" t="str">
        <f>E112</f>
        <v>R6年度受診者数</v>
      </c>
      <c r="J112" s="123" t="s">
        <v>102</v>
      </c>
      <c r="K112" s="123" t="str">
        <f>G112</f>
        <v>R5年度受診者</v>
      </c>
      <c r="L112" s="124" t="s">
        <v>100</v>
      </c>
      <c r="M112" s="122" t="str">
        <f>E112</f>
        <v>R6年度受診者数</v>
      </c>
      <c r="N112" s="221"/>
      <c r="O112" s="123" t="s">
        <v>102</v>
      </c>
      <c r="P112" s="123" t="str">
        <f>G112</f>
        <v>R5年度受診者</v>
      </c>
      <c r="Q112" s="124" t="s">
        <v>100</v>
      </c>
    </row>
    <row r="113" spans="1:17">
      <c r="A113" s="62" t="s">
        <v>20</v>
      </c>
      <c r="B113" s="62" t="s">
        <v>21</v>
      </c>
      <c r="C113" s="125"/>
      <c r="D113" s="126"/>
      <c r="E113" s="127">
        <f>E153</f>
        <v>0</v>
      </c>
      <c r="F113" s="128">
        <f>F153</f>
        <v>0</v>
      </c>
      <c r="G113" s="129">
        <f>G153</f>
        <v>0</v>
      </c>
      <c r="H113" s="130" t="e">
        <f>(E113+G113-F113)/D115</f>
        <v>#DIV/0!</v>
      </c>
      <c r="I113" s="127">
        <f>I153</f>
        <v>0</v>
      </c>
      <c r="J113" s="128">
        <f>J153</f>
        <v>0</v>
      </c>
      <c r="K113" s="129">
        <f>K153</f>
        <v>0</v>
      </c>
      <c r="L113" s="130" t="e">
        <f>(I113+K113-J113)/D115</f>
        <v>#DIV/0!</v>
      </c>
      <c r="M113" s="127">
        <f t="shared" ref="M113:M121" si="6">E113+I113</f>
        <v>0</v>
      </c>
      <c r="N113" s="222"/>
      <c r="O113" s="128"/>
      <c r="P113" s="129">
        <f>G113+K113</f>
        <v>0</v>
      </c>
      <c r="Q113" s="130" t="e">
        <f>(M113+P113-O113)/D115</f>
        <v>#DIV/0!</v>
      </c>
    </row>
    <row r="114" spans="1:17">
      <c r="A114" s="63"/>
      <c r="B114" s="62" t="s">
        <v>22</v>
      </c>
      <c r="C114" s="125"/>
      <c r="D114" s="126"/>
      <c r="E114" s="127">
        <f t="shared" ref="E114:G145" si="7">E154</f>
        <v>0</v>
      </c>
      <c r="F114" s="129">
        <f t="shared" si="7"/>
        <v>0</v>
      </c>
      <c r="G114" s="129">
        <f t="shared" si="7"/>
        <v>0</v>
      </c>
      <c r="H114" s="130" t="e">
        <f>(E114+G114-F114)/D115</f>
        <v>#DIV/0!</v>
      </c>
      <c r="I114" s="127">
        <f t="shared" ref="I114:K145" si="8">I154</f>
        <v>0</v>
      </c>
      <c r="J114" s="129">
        <f t="shared" si="8"/>
        <v>0</v>
      </c>
      <c r="K114" s="129">
        <f t="shared" si="8"/>
        <v>0</v>
      </c>
      <c r="L114" s="130" t="e">
        <f>(I114+K114-J114)/D115</f>
        <v>#DIV/0!</v>
      </c>
      <c r="M114" s="127">
        <f t="shared" si="6"/>
        <v>0</v>
      </c>
      <c r="N114" s="222"/>
      <c r="O114" s="129">
        <f>F114+J114</f>
        <v>0</v>
      </c>
      <c r="P114" s="129">
        <f>G114+K114</f>
        <v>0</v>
      </c>
      <c r="Q114" s="130" t="e">
        <f>(M114+P114-O114)/D115</f>
        <v>#DIV/0!</v>
      </c>
    </row>
    <row r="115" spans="1:17">
      <c r="A115" s="64"/>
      <c r="B115" s="62" t="s">
        <v>4</v>
      </c>
      <c r="C115" s="129">
        <f>'01 対象者数'!E10</f>
        <v>0</v>
      </c>
      <c r="D115" s="131">
        <f>'01 対象者数'!F10</f>
        <v>0</v>
      </c>
      <c r="E115" s="127">
        <f t="shared" si="7"/>
        <v>0</v>
      </c>
      <c r="F115" s="129">
        <f>F114</f>
        <v>0</v>
      </c>
      <c r="G115" s="129">
        <f t="shared" si="7"/>
        <v>0</v>
      </c>
      <c r="H115" s="130" t="e">
        <f>(E115+G115-F115)/D115</f>
        <v>#DIV/0!</v>
      </c>
      <c r="I115" s="127">
        <f t="shared" si="8"/>
        <v>0</v>
      </c>
      <c r="J115" s="129">
        <f>J114</f>
        <v>0</v>
      </c>
      <c r="K115" s="129">
        <f t="shared" ref="K115:K145" si="9">K155</f>
        <v>0</v>
      </c>
      <c r="L115" s="130" t="e">
        <f>(I115+K115-J115)/D115</f>
        <v>#DIV/0!</v>
      </c>
      <c r="M115" s="127">
        <f t="shared" si="6"/>
        <v>0</v>
      </c>
      <c r="N115" s="222"/>
      <c r="O115" s="129">
        <f>F115+J115</f>
        <v>0</v>
      </c>
      <c r="P115" s="129">
        <f>G115+K115</f>
        <v>0</v>
      </c>
      <c r="Q115" s="130" t="e">
        <f>(M115+P115-O115)/D115</f>
        <v>#DIV/0!</v>
      </c>
    </row>
    <row r="116" spans="1:17">
      <c r="A116" s="62" t="s">
        <v>23</v>
      </c>
      <c r="B116" s="62" t="s">
        <v>21</v>
      </c>
      <c r="C116" s="125"/>
      <c r="D116" s="126"/>
      <c r="E116" s="127">
        <f t="shared" si="7"/>
        <v>0</v>
      </c>
      <c r="F116" s="128">
        <f t="shared" si="7"/>
        <v>0</v>
      </c>
      <c r="G116" s="129">
        <f t="shared" si="7"/>
        <v>0</v>
      </c>
      <c r="H116" s="130" t="e">
        <f t="shared" ref="H116:H149" si="10">(E116+G116-F116)/D118</f>
        <v>#DIV/0!</v>
      </c>
      <c r="I116" s="127">
        <f t="shared" si="8"/>
        <v>0</v>
      </c>
      <c r="J116" s="128">
        <f t="shared" si="8"/>
        <v>0</v>
      </c>
      <c r="K116" s="129">
        <f t="shared" si="9"/>
        <v>0</v>
      </c>
      <c r="L116" s="130" t="e">
        <f>(I116+K116-J116)/D118</f>
        <v>#DIV/0!</v>
      </c>
      <c r="M116" s="127">
        <f t="shared" si="6"/>
        <v>0</v>
      </c>
      <c r="N116" s="222"/>
      <c r="O116" s="128"/>
      <c r="P116" s="129">
        <f>G116+K116</f>
        <v>0</v>
      </c>
      <c r="Q116" s="130" t="e">
        <f>(M116+P116-O116)/D118</f>
        <v>#DIV/0!</v>
      </c>
    </row>
    <row r="117" spans="1:17">
      <c r="A117" s="63"/>
      <c r="B117" s="62" t="s">
        <v>22</v>
      </c>
      <c r="C117" s="125"/>
      <c r="D117" s="126"/>
      <c r="E117" s="127">
        <f t="shared" si="7"/>
        <v>0</v>
      </c>
      <c r="F117" s="129">
        <f t="shared" si="7"/>
        <v>0</v>
      </c>
      <c r="G117" s="129">
        <f t="shared" si="7"/>
        <v>0</v>
      </c>
      <c r="H117" s="130" t="e">
        <f>(E117+G117-F117)/D118</f>
        <v>#DIV/0!</v>
      </c>
      <c r="I117" s="127">
        <f t="shared" si="8"/>
        <v>0</v>
      </c>
      <c r="J117" s="129">
        <f t="shared" si="8"/>
        <v>0</v>
      </c>
      <c r="K117" s="129">
        <f t="shared" si="9"/>
        <v>0</v>
      </c>
      <c r="L117" s="130" t="e">
        <f>(I117+K117-J117)/D118</f>
        <v>#DIV/0!</v>
      </c>
      <c r="M117" s="127">
        <f t="shared" si="6"/>
        <v>0</v>
      </c>
      <c r="N117" s="222"/>
      <c r="O117" s="129">
        <f>F117+J117</f>
        <v>0</v>
      </c>
      <c r="P117" s="129">
        <f t="shared" ref="P117:P148" si="11">G117+K117</f>
        <v>0</v>
      </c>
      <c r="Q117" s="130" t="e">
        <f>(M117+P117-O117)/D118</f>
        <v>#DIV/0!</v>
      </c>
    </row>
    <row r="118" spans="1:17">
      <c r="A118" s="64"/>
      <c r="B118" s="62" t="s">
        <v>4</v>
      </c>
      <c r="C118" s="129">
        <f>'01 対象者数'!E12</f>
        <v>0</v>
      </c>
      <c r="D118" s="131">
        <f>'01 対象者数'!F12</f>
        <v>0</v>
      </c>
      <c r="E118" s="127">
        <f t="shared" si="7"/>
        <v>0</v>
      </c>
      <c r="F118" s="129">
        <f>F117</f>
        <v>0</v>
      </c>
      <c r="G118" s="129">
        <f t="shared" si="7"/>
        <v>0</v>
      </c>
      <c r="H118" s="130" t="e">
        <f>(E118+G118-F118)/D118</f>
        <v>#DIV/0!</v>
      </c>
      <c r="I118" s="127">
        <f t="shared" si="8"/>
        <v>0</v>
      </c>
      <c r="J118" s="129">
        <f>J117</f>
        <v>0</v>
      </c>
      <c r="K118" s="129">
        <f t="shared" si="9"/>
        <v>0</v>
      </c>
      <c r="L118" s="130" t="e">
        <f>(I118+K118-J118)/D118</f>
        <v>#DIV/0!</v>
      </c>
      <c r="M118" s="127">
        <f t="shared" si="6"/>
        <v>0</v>
      </c>
      <c r="N118" s="222"/>
      <c r="O118" s="129">
        <f>F118+J118</f>
        <v>0</v>
      </c>
      <c r="P118" s="129">
        <f t="shared" si="11"/>
        <v>0</v>
      </c>
      <c r="Q118" s="130" t="e">
        <f>(M118+P118-O118)/D118</f>
        <v>#DIV/0!</v>
      </c>
    </row>
    <row r="119" spans="1:17">
      <c r="A119" s="62" t="s">
        <v>24</v>
      </c>
      <c r="B119" s="62" t="s">
        <v>21</v>
      </c>
      <c r="C119" s="125"/>
      <c r="D119" s="126"/>
      <c r="E119" s="127">
        <f t="shared" si="7"/>
        <v>0</v>
      </c>
      <c r="F119" s="128">
        <f t="shared" si="7"/>
        <v>0</v>
      </c>
      <c r="G119" s="129">
        <f t="shared" si="7"/>
        <v>0</v>
      </c>
      <c r="H119" s="130" t="e">
        <f>(E119+G119-F119)/D121</f>
        <v>#DIV/0!</v>
      </c>
      <c r="I119" s="127">
        <f t="shared" si="8"/>
        <v>0</v>
      </c>
      <c r="J119" s="128">
        <f t="shared" si="8"/>
        <v>0</v>
      </c>
      <c r="K119" s="129">
        <f t="shared" si="9"/>
        <v>0</v>
      </c>
      <c r="L119" s="130" t="e">
        <f>(I119+K119-J119)/D121</f>
        <v>#DIV/0!</v>
      </c>
      <c r="M119" s="127">
        <f t="shared" si="6"/>
        <v>0</v>
      </c>
      <c r="N119" s="222"/>
      <c r="O119" s="128"/>
      <c r="P119" s="129">
        <f t="shared" si="11"/>
        <v>0</v>
      </c>
      <c r="Q119" s="130" t="e">
        <f>(M119+P119-O119)/D121</f>
        <v>#DIV/0!</v>
      </c>
    </row>
    <row r="120" spans="1:17">
      <c r="A120" s="63"/>
      <c r="B120" s="62" t="s">
        <v>22</v>
      </c>
      <c r="C120" s="125"/>
      <c r="D120" s="126"/>
      <c r="E120" s="127">
        <f t="shared" si="7"/>
        <v>0</v>
      </c>
      <c r="F120" s="129">
        <f t="shared" si="7"/>
        <v>0</v>
      </c>
      <c r="G120" s="129">
        <f t="shared" si="7"/>
        <v>0</v>
      </c>
      <c r="H120" s="130" t="e">
        <f>(E120+G120-F120)/D121</f>
        <v>#DIV/0!</v>
      </c>
      <c r="I120" s="127">
        <f t="shared" si="8"/>
        <v>0</v>
      </c>
      <c r="J120" s="129">
        <f t="shared" si="8"/>
        <v>0</v>
      </c>
      <c r="K120" s="129">
        <f t="shared" si="9"/>
        <v>0</v>
      </c>
      <c r="L120" s="130" t="e">
        <f>(I120+K120-J120)/D121</f>
        <v>#DIV/0!</v>
      </c>
      <c r="M120" s="127">
        <f t="shared" si="6"/>
        <v>0</v>
      </c>
      <c r="N120" s="222"/>
      <c r="O120" s="129">
        <f>F120+J120</f>
        <v>0</v>
      </c>
      <c r="P120" s="129">
        <f t="shared" si="11"/>
        <v>0</v>
      </c>
      <c r="Q120" s="130" t="e">
        <f>(M120+P120-O120)/D121</f>
        <v>#DIV/0!</v>
      </c>
    </row>
    <row r="121" spans="1:17">
      <c r="A121" s="64"/>
      <c r="B121" s="62" t="s">
        <v>4</v>
      </c>
      <c r="C121" s="129">
        <f>'01 対象者数'!E14</f>
        <v>0</v>
      </c>
      <c r="D121" s="131">
        <f>'01 対象者数'!F14</f>
        <v>0</v>
      </c>
      <c r="E121" s="127">
        <f t="shared" si="7"/>
        <v>0</v>
      </c>
      <c r="F121" s="129">
        <f>F120</f>
        <v>0</v>
      </c>
      <c r="G121" s="129">
        <f t="shared" si="7"/>
        <v>0</v>
      </c>
      <c r="H121" s="130" t="e">
        <f>(E121+G121-F121)/D121</f>
        <v>#DIV/0!</v>
      </c>
      <c r="I121" s="127">
        <f t="shared" si="8"/>
        <v>0</v>
      </c>
      <c r="J121" s="129">
        <f>J120</f>
        <v>0</v>
      </c>
      <c r="K121" s="129">
        <f t="shared" si="9"/>
        <v>0</v>
      </c>
      <c r="L121" s="130" t="e">
        <f>(I121+K121-J121)/D121</f>
        <v>#DIV/0!</v>
      </c>
      <c r="M121" s="127">
        <f t="shared" si="6"/>
        <v>0</v>
      </c>
      <c r="N121" s="222"/>
      <c r="O121" s="129">
        <f>F121+J121</f>
        <v>0</v>
      </c>
      <c r="P121" s="129">
        <f t="shared" si="11"/>
        <v>0</v>
      </c>
      <c r="Q121" s="130" t="e">
        <f>(M121+P121-O121)/D121</f>
        <v>#DIV/0!</v>
      </c>
    </row>
    <row r="122" spans="1:17">
      <c r="A122" s="62" t="s">
        <v>25</v>
      </c>
      <c r="B122" s="62" t="s">
        <v>21</v>
      </c>
      <c r="C122" s="125"/>
      <c r="D122" s="126"/>
      <c r="E122" s="127">
        <f t="shared" si="7"/>
        <v>0</v>
      </c>
      <c r="F122" s="128">
        <f t="shared" si="7"/>
        <v>0</v>
      </c>
      <c r="G122" s="129">
        <f t="shared" si="7"/>
        <v>0</v>
      </c>
      <c r="H122" s="130" t="e">
        <f>(E122+G122-F122)/D124</f>
        <v>#DIV/0!</v>
      </c>
      <c r="I122" s="127">
        <f t="shared" si="8"/>
        <v>0</v>
      </c>
      <c r="J122" s="128">
        <f t="shared" si="8"/>
        <v>0</v>
      </c>
      <c r="K122" s="129">
        <f t="shared" si="9"/>
        <v>0</v>
      </c>
      <c r="L122" s="130" t="e">
        <f>(I122+K122-J122)/D124</f>
        <v>#DIV/0!</v>
      </c>
      <c r="M122" s="127">
        <f t="shared" ref="M122:M148" si="12">E122+I122</f>
        <v>0</v>
      </c>
      <c r="N122" s="222"/>
      <c r="O122" s="128"/>
      <c r="P122" s="129">
        <f t="shared" si="11"/>
        <v>0</v>
      </c>
      <c r="Q122" s="130" t="e">
        <f>(M122+P122-O122)/D124</f>
        <v>#DIV/0!</v>
      </c>
    </row>
    <row r="123" spans="1:17">
      <c r="A123" s="63"/>
      <c r="B123" s="62" t="s">
        <v>22</v>
      </c>
      <c r="C123" s="125"/>
      <c r="D123" s="126"/>
      <c r="E123" s="127">
        <f t="shared" si="7"/>
        <v>0</v>
      </c>
      <c r="F123" s="129">
        <f t="shared" si="7"/>
        <v>0</v>
      </c>
      <c r="G123" s="129">
        <f t="shared" si="7"/>
        <v>0</v>
      </c>
      <c r="H123" s="130" t="e">
        <f>(E123+G123-F123)/D124</f>
        <v>#DIV/0!</v>
      </c>
      <c r="I123" s="127">
        <f t="shared" si="8"/>
        <v>0</v>
      </c>
      <c r="J123" s="129">
        <f t="shared" si="8"/>
        <v>0</v>
      </c>
      <c r="K123" s="129">
        <f t="shared" si="9"/>
        <v>0</v>
      </c>
      <c r="L123" s="130" t="e">
        <f>(I123+K123-J123)/D124</f>
        <v>#DIV/0!</v>
      </c>
      <c r="M123" s="127">
        <f t="shared" si="12"/>
        <v>0</v>
      </c>
      <c r="N123" s="222"/>
      <c r="O123" s="129">
        <f>F123+J123</f>
        <v>0</v>
      </c>
      <c r="P123" s="129">
        <f t="shared" si="11"/>
        <v>0</v>
      </c>
      <c r="Q123" s="130" t="e">
        <f>(M123+P123-O123)/D124</f>
        <v>#DIV/0!</v>
      </c>
    </row>
    <row r="124" spans="1:17">
      <c r="A124" s="64"/>
      <c r="B124" s="62" t="s">
        <v>4</v>
      </c>
      <c r="C124" s="129">
        <f>'01 対象者数'!E16</f>
        <v>0</v>
      </c>
      <c r="D124" s="131">
        <f>'01 対象者数'!F16</f>
        <v>0</v>
      </c>
      <c r="E124" s="127">
        <f t="shared" si="7"/>
        <v>0</v>
      </c>
      <c r="F124" s="129">
        <f>F123</f>
        <v>0</v>
      </c>
      <c r="G124" s="129">
        <f t="shared" si="7"/>
        <v>0</v>
      </c>
      <c r="H124" s="130" t="e">
        <f>(E124+G124-F124)/D124</f>
        <v>#DIV/0!</v>
      </c>
      <c r="I124" s="127">
        <f t="shared" si="8"/>
        <v>0</v>
      </c>
      <c r="J124" s="129">
        <f>J123</f>
        <v>0</v>
      </c>
      <c r="K124" s="129">
        <f t="shared" si="9"/>
        <v>0</v>
      </c>
      <c r="L124" s="130" t="e">
        <f>(I124+K124-J124)/D124</f>
        <v>#DIV/0!</v>
      </c>
      <c r="M124" s="127">
        <f t="shared" si="12"/>
        <v>0</v>
      </c>
      <c r="N124" s="222"/>
      <c r="O124" s="129">
        <f>F124+J124</f>
        <v>0</v>
      </c>
      <c r="P124" s="129">
        <f t="shared" si="11"/>
        <v>0</v>
      </c>
      <c r="Q124" s="130" t="e">
        <f>(M124+P124-O124)/D124</f>
        <v>#DIV/0!</v>
      </c>
    </row>
    <row r="125" spans="1:17">
      <c r="A125" s="62" t="s">
        <v>26</v>
      </c>
      <c r="B125" s="62" t="s">
        <v>21</v>
      </c>
      <c r="C125" s="125"/>
      <c r="D125" s="126"/>
      <c r="E125" s="127">
        <f t="shared" si="7"/>
        <v>0</v>
      </c>
      <c r="F125" s="128">
        <f t="shared" si="7"/>
        <v>0</v>
      </c>
      <c r="G125" s="129">
        <f t="shared" si="7"/>
        <v>0</v>
      </c>
      <c r="H125" s="130" t="e">
        <f t="shared" si="10"/>
        <v>#DIV/0!</v>
      </c>
      <c r="I125" s="127">
        <f t="shared" si="8"/>
        <v>0</v>
      </c>
      <c r="J125" s="128">
        <f t="shared" si="8"/>
        <v>0</v>
      </c>
      <c r="K125" s="129">
        <f t="shared" si="9"/>
        <v>0</v>
      </c>
      <c r="L125" s="130" t="e">
        <f>(I125+K125-J125)/D127</f>
        <v>#DIV/0!</v>
      </c>
      <c r="M125" s="127">
        <f t="shared" si="12"/>
        <v>0</v>
      </c>
      <c r="N125" s="222"/>
      <c r="O125" s="128"/>
      <c r="P125" s="129">
        <f t="shared" si="11"/>
        <v>0</v>
      </c>
      <c r="Q125" s="130" t="e">
        <f>(M125+P125-O125)/D127</f>
        <v>#DIV/0!</v>
      </c>
    </row>
    <row r="126" spans="1:17">
      <c r="A126" s="63"/>
      <c r="B126" s="62" t="s">
        <v>22</v>
      </c>
      <c r="C126" s="125"/>
      <c r="D126" s="126"/>
      <c r="E126" s="127">
        <f t="shared" si="7"/>
        <v>0</v>
      </c>
      <c r="F126" s="129">
        <f t="shared" si="7"/>
        <v>0</v>
      </c>
      <c r="G126" s="129">
        <f t="shared" si="7"/>
        <v>0</v>
      </c>
      <c r="H126" s="130" t="e">
        <f>(E126+G126-F126)/D127</f>
        <v>#DIV/0!</v>
      </c>
      <c r="I126" s="127">
        <f t="shared" si="8"/>
        <v>0</v>
      </c>
      <c r="J126" s="129">
        <f t="shared" si="8"/>
        <v>0</v>
      </c>
      <c r="K126" s="129">
        <f t="shared" si="9"/>
        <v>0</v>
      </c>
      <c r="L126" s="130" t="e">
        <f>(I126+K126-J126)/D127</f>
        <v>#DIV/0!</v>
      </c>
      <c r="M126" s="127">
        <f t="shared" si="12"/>
        <v>0</v>
      </c>
      <c r="N126" s="222"/>
      <c r="O126" s="129">
        <f>F126+J126</f>
        <v>0</v>
      </c>
      <c r="P126" s="129">
        <f t="shared" si="11"/>
        <v>0</v>
      </c>
      <c r="Q126" s="130" t="e">
        <f>(M126+P126-O126)/D127</f>
        <v>#DIV/0!</v>
      </c>
    </row>
    <row r="127" spans="1:17">
      <c r="A127" s="64"/>
      <c r="B127" s="62" t="s">
        <v>4</v>
      </c>
      <c r="C127" s="129">
        <f>'01 対象者数'!E18</f>
        <v>0</v>
      </c>
      <c r="D127" s="131">
        <f>'01 対象者数'!F18</f>
        <v>0</v>
      </c>
      <c r="E127" s="127">
        <f t="shared" si="7"/>
        <v>0</v>
      </c>
      <c r="F127" s="129">
        <f>F126</f>
        <v>0</v>
      </c>
      <c r="G127" s="129">
        <f t="shared" si="7"/>
        <v>0</v>
      </c>
      <c r="H127" s="130" t="e">
        <f>(E127+G127-F127)/D127</f>
        <v>#DIV/0!</v>
      </c>
      <c r="I127" s="127">
        <f t="shared" si="8"/>
        <v>0</v>
      </c>
      <c r="J127" s="129">
        <f>J126</f>
        <v>0</v>
      </c>
      <c r="K127" s="129">
        <f t="shared" si="9"/>
        <v>0</v>
      </c>
      <c r="L127" s="130" t="e">
        <f>(I127+K127-J127)/D127</f>
        <v>#DIV/0!</v>
      </c>
      <c r="M127" s="127">
        <f t="shared" si="12"/>
        <v>0</v>
      </c>
      <c r="N127" s="222"/>
      <c r="O127" s="129">
        <f>F127+J127</f>
        <v>0</v>
      </c>
      <c r="P127" s="129">
        <f t="shared" si="11"/>
        <v>0</v>
      </c>
      <c r="Q127" s="130" t="e">
        <f>(M127+P127-O127)/D127</f>
        <v>#DIV/0!</v>
      </c>
    </row>
    <row r="128" spans="1:17">
      <c r="A128" s="62" t="s">
        <v>27</v>
      </c>
      <c r="B128" s="62" t="s">
        <v>21</v>
      </c>
      <c r="C128" s="125"/>
      <c r="D128" s="126"/>
      <c r="E128" s="127">
        <f t="shared" si="7"/>
        <v>0</v>
      </c>
      <c r="F128" s="128">
        <f t="shared" si="7"/>
        <v>0</v>
      </c>
      <c r="G128" s="129">
        <f t="shared" si="7"/>
        <v>0</v>
      </c>
      <c r="H128" s="130" t="e">
        <f t="shared" si="10"/>
        <v>#DIV/0!</v>
      </c>
      <c r="I128" s="127">
        <f t="shared" si="8"/>
        <v>0</v>
      </c>
      <c r="J128" s="128">
        <f t="shared" si="8"/>
        <v>0</v>
      </c>
      <c r="K128" s="129">
        <f t="shared" si="9"/>
        <v>0</v>
      </c>
      <c r="L128" s="130" t="e">
        <f>(I128+K128-J128)/D130</f>
        <v>#DIV/0!</v>
      </c>
      <c r="M128" s="127">
        <f t="shared" si="12"/>
        <v>0</v>
      </c>
      <c r="N128" s="222"/>
      <c r="O128" s="128"/>
      <c r="P128" s="129">
        <f t="shared" si="11"/>
        <v>0</v>
      </c>
      <c r="Q128" s="130" t="e">
        <f>(M128+P128-O128)/D130</f>
        <v>#DIV/0!</v>
      </c>
    </row>
    <row r="129" spans="1:17">
      <c r="A129" s="63"/>
      <c r="B129" s="62" t="s">
        <v>22</v>
      </c>
      <c r="C129" s="125"/>
      <c r="D129" s="126"/>
      <c r="E129" s="127">
        <f t="shared" si="7"/>
        <v>0</v>
      </c>
      <c r="F129" s="129">
        <f t="shared" si="7"/>
        <v>0</v>
      </c>
      <c r="G129" s="129">
        <f t="shared" si="7"/>
        <v>0</v>
      </c>
      <c r="H129" s="130" t="e">
        <f>(E129+G129-F129)/D130</f>
        <v>#DIV/0!</v>
      </c>
      <c r="I129" s="127">
        <f t="shared" si="8"/>
        <v>0</v>
      </c>
      <c r="J129" s="129">
        <f t="shared" si="8"/>
        <v>0</v>
      </c>
      <c r="K129" s="129">
        <f t="shared" si="9"/>
        <v>0</v>
      </c>
      <c r="L129" s="130" t="e">
        <f>(I129+K129-J129)/D130</f>
        <v>#DIV/0!</v>
      </c>
      <c r="M129" s="127">
        <f t="shared" si="12"/>
        <v>0</v>
      </c>
      <c r="N129" s="222"/>
      <c r="O129" s="129">
        <f>F129+J129</f>
        <v>0</v>
      </c>
      <c r="P129" s="129">
        <f t="shared" si="11"/>
        <v>0</v>
      </c>
      <c r="Q129" s="130" t="e">
        <f>(M129+P129-O129)/D130</f>
        <v>#DIV/0!</v>
      </c>
    </row>
    <row r="130" spans="1:17">
      <c r="A130" s="64"/>
      <c r="B130" s="62" t="s">
        <v>4</v>
      </c>
      <c r="C130" s="129">
        <f>'01 対象者数'!E20</f>
        <v>0</v>
      </c>
      <c r="D130" s="131">
        <f>'01 対象者数'!F20</f>
        <v>0</v>
      </c>
      <c r="E130" s="127">
        <f t="shared" si="7"/>
        <v>0</v>
      </c>
      <c r="F130" s="129">
        <f>F129</f>
        <v>0</v>
      </c>
      <c r="G130" s="129">
        <f t="shared" si="7"/>
        <v>0</v>
      </c>
      <c r="H130" s="130" t="e">
        <f>(E130+G130-F130)/D130</f>
        <v>#DIV/0!</v>
      </c>
      <c r="I130" s="127">
        <f t="shared" si="8"/>
        <v>0</v>
      </c>
      <c r="J130" s="129">
        <f>J129</f>
        <v>0</v>
      </c>
      <c r="K130" s="129">
        <f t="shared" si="9"/>
        <v>0</v>
      </c>
      <c r="L130" s="130" t="e">
        <f>(I130+K130-J130)/D130</f>
        <v>#DIV/0!</v>
      </c>
      <c r="M130" s="127">
        <f t="shared" si="12"/>
        <v>0</v>
      </c>
      <c r="N130" s="222"/>
      <c r="O130" s="129">
        <f>F130+J130</f>
        <v>0</v>
      </c>
      <c r="P130" s="129">
        <f t="shared" si="11"/>
        <v>0</v>
      </c>
      <c r="Q130" s="130" t="e">
        <f>(M130+P130-O130)/D130</f>
        <v>#DIV/0!</v>
      </c>
    </row>
    <row r="131" spans="1:17">
      <c r="A131" s="62" t="s">
        <v>28</v>
      </c>
      <c r="B131" s="62" t="s">
        <v>21</v>
      </c>
      <c r="C131" s="125"/>
      <c r="D131" s="126"/>
      <c r="E131" s="127">
        <f t="shared" si="7"/>
        <v>0</v>
      </c>
      <c r="F131" s="128">
        <f t="shared" si="7"/>
        <v>0</v>
      </c>
      <c r="G131" s="129">
        <f t="shared" si="7"/>
        <v>0</v>
      </c>
      <c r="H131" s="130" t="e">
        <f t="shared" si="10"/>
        <v>#DIV/0!</v>
      </c>
      <c r="I131" s="127">
        <f t="shared" si="8"/>
        <v>0</v>
      </c>
      <c r="J131" s="128">
        <f t="shared" si="8"/>
        <v>0</v>
      </c>
      <c r="K131" s="129">
        <f t="shared" si="9"/>
        <v>0</v>
      </c>
      <c r="L131" s="130" t="e">
        <f>(I131+K131-J131)/D133</f>
        <v>#DIV/0!</v>
      </c>
      <c r="M131" s="127">
        <f t="shared" si="12"/>
        <v>0</v>
      </c>
      <c r="N131" s="222"/>
      <c r="O131" s="128"/>
      <c r="P131" s="129">
        <f t="shared" si="11"/>
        <v>0</v>
      </c>
      <c r="Q131" s="130" t="e">
        <f>(M131+P131-O131)/D133</f>
        <v>#DIV/0!</v>
      </c>
    </row>
    <row r="132" spans="1:17">
      <c r="A132" s="63"/>
      <c r="B132" s="62" t="s">
        <v>22</v>
      </c>
      <c r="C132" s="125"/>
      <c r="D132" s="126"/>
      <c r="E132" s="127">
        <f t="shared" si="7"/>
        <v>0</v>
      </c>
      <c r="F132" s="129">
        <f t="shared" si="7"/>
        <v>0</v>
      </c>
      <c r="G132" s="129">
        <f t="shared" si="7"/>
        <v>0</v>
      </c>
      <c r="H132" s="130" t="e">
        <f>(E132+G132-F132)/D133</f>
        <v>#DIV/0!</v>
      </c>
      <c r="I132" s="127">
        <f t="shared" si="8"/>
        <v>0</v>
      </c>
      <c r="J132" s="129">
        <f t="shared" si="8"/>
        <v>0</v>
      </c>
      <c r="K132" s="129">
        <f t="shared" si="9"/>
        <v>0</v>
      </c>
      <c r="L132" s="130" t="e">
        <f>(I132+K132-J132)/D133</f>
        <v>#DIV/0!</v>
      </c>
      <c r="M132" s="127">
        <f t="shared" si="12"/>
        <v>0</v>
      </c>
      <c r="N132" s="222"/>
      <c r="O132" s="129">
        <f>F132+J132</f>
        <v>0</v>
      </c>
      <c r="P132" s="129">
        <f t="shared" si="11"/>
        <v>0</v>
      </c>
      <c r="Q132" s="130" t="e">
        <f>(M132+P132-O132)/D133</f>
        <v>#DIV/0!</v>
      </c>
    </row>
    <row r="133" spans="1:17">
      <c r="A133" s="64"/>
      <c r="B133" s="62" t="s">
        <v>4</v>
      </c>
      <c r="C133" s="129">
        <f>'01 対象者数'!E22</f>
        <v>0</v>
      </c>
      <c r="D133" s="131">
        <f>'01 対象者数'!F22</f>
        <v>0</v>
      </c>
      <c r="E133" s="127">
        <f t="shared" si="7"/>
        <v>0</v>
      </c>
      <c r="F133" s="129">
        <f>F132</f>
        <v>0</v>
      </c>
      <c r="G133" s="129">
        <f t="shared" si="7"/>
        <v>0</v>
      </c>
      <c r="H133" s="130" t="e">
        <f>(E133+G133-F133)/D133</f>
        <v>#DIV/0!</v>
      </c>
      <c r="I133" s="127">
        <f t="shared" si="8"/>
        <v>0</v>
      </c>
      <c r="J133" s="129">
        <f>J132</f>
        <v>0</v>
      </c>
      <c r="K133" s="129">
        <f t="shared" si="9"/>
        <v>0</v>
      </c>
      <c r="L133" s="130" t="e">
        <f>(I133+K133-J133)/D133</f>
        <v>#DIV/0!</v>
      </c>
      <c r="M133" s="127">
        <f t="shared" si="12"/>
        <v>0</v>
      </c>
      <c r="N133" s="222"/>
      <c r="O133" s="129">
        <f>F133+J133</f>
        <v>0</v>
      </c>
      <c r="P133" s="129">
        <f t="shared" si="11"/>
        <v>0</v>
      </c>
      <c r="Q133" s="130" t="e">
        <f>(M133+P133-O133)/D133</f>
        <v>#DIV/0!</v>
      </c>
    </row>
    <row r="134" spans="1:17">
      <c r="A134" s="62" t="s">
        <v>29</v>
      </c>
      <c r="B134" s="62" t="s">
        <v>21</v>
      </c>
      <c r="C134" s="125"/>
      <c r="D134" s="126"/>
      <c r="E134" s="127">
        <f t="shared" si="7"/>
        <v>0</v>
      </c>
      <c r="F134" s="128">
        <f t="shared" si="7"/>
        <v>0</v>
      </c>
      <c r="G134" s="129">
        <f t="shared" si="7"/>
        <v>0</v>
      </c>
      <c r="H134" s="130" t="e">
        <f>(E134+G134-F134)/D136</f>
        <v>#DIV/0!</v>
      </c>
      <c r="I134" s="127">
        <f t="shared" si="8"/>
        <v>0</v>
      </c>
      <c r="J134" s="128">
        <f t="shared" si="8"/>
        <v>0</v>
      </c>
      <c r="K134" s="129">
        <f t="shared" si="9"/>
        <v>0</v>
      </c>
      <c r="L134" s="130" t="e">
        <f>(I134+K134-J134)/D136</f>
        <v>#DIV/0!</v>
      </c>
      <c r="M134" s="127">
        <f t="shared" si="12"/>
        <v>0</v>
      </c>
      <c r="N134" s="222"/>
      <c r="O134" s="128"/>
      <c r="P134" s="129">
        <f t="shared" si="11"/>
        <v>0</v>
      </c>
      <c r="Q134" s="130" t="e">
        <f>(M134+P134-O134)/D136</f>
        <v>#DIV/0!</v>
      </c>
    </row>
    <row r="135" spans="1:17">
      <c r="A135" s="63"/>
      <c r="B135" s="62" t="s">
        <v>22</v>
      </c>
      <c r="C135" s="125"/>
      <c r="D135" s="126"/>
      <c r="E135" s="127">
        <f t="shared" si="7"/>
        <v>0</v>
      </c>
      <c r="F135" s="129">
        <f t="shared" si="7"/>
        <v>0</v>
      </c>
      <c r="G135" s="129">
        <f t="shared" si="7"/>
        <v>0</v>
      </c>
      <c r="H135" s="130" t="e">
        <f>(E135+G135-F135)/D136</f>
        <v>#DIV/0!</v>
      </c>
      <c r="I135" s="127">
        <f t="shared" si="8"/>
        <v>0</v>
      </c>
      <c r="J135" s="129">
        <f t="shared" si="8"/>
        <v>0</v>
      </c>
      <c r="K135" s="129">
        <f t="shared" si="9"/>
        <v>0</v>
      </c>
      <c r="L135" s="130" t="e">
        <f>(I135+K135-J135)/D136</f>
        <v>#DIV/0!</v>
      </c>
      <c r="M135" s="127">
        <f t="shared" si="12"/>
        <v>0</v>
      </c>
      <c r="N135" s="222"/>
      <c r="O135" s="129">
        <f>F135+J135</f>
        <v>0</v>
      </c>
      <c r="P135" s="129">
        <f t="shared" si="11"/>
        <v>0</v>
      </c>
      <c r="Q135" s="130" t="e">
        <f>(M135+P135-O135)/D136</f>
        <v>#DIV/0!</v>
      </c>
    </row>
    <row r="136" spans="1:17">
      <c r="A136" s="64"/>
      <c r="B136" s="62" t="s">
        <v>4</v>
      </c>
      <c r="C136" s="129">
        <f>'01 対象者数'!E24</f>
        <v>0</v>
      </c>
      <c r="D136" s="131">
        <f>'01 対象者数'!F24</f>
        <v>0</v>
      </c>
      <c r="E136" s="127">
        <f t="shared" si="7"/>
        <v>0</v>
      </c>
      <c r="F136" s="129">
        <f>F135</f>
        <v>0</v>
      </c>
      <c r="G136" s="129">
        <f t="shared" si="7"/>
        <v>0</v>
      </c>
      <c r="H136" s="130" t="e">
        <f>(E136+G136-F136)/D136</f>
        <v>#DIV/0!</v>
      </c>
      <c r="I136" s="127">
        <f t="shared" si="8"/>
        <v>0</v>
      </c>
      <c r="J136" s="129">
        <f>J135</f>
        <v>0</v>
      </c>
      <c r="K136" s="129">
        <f t="shared" si="9"/>
        <v>0</v>
      </c>
      <c r="L136" s="130" t="e">
        <f>(I136+K136-J136)/D136</f>
        <v>#DIV/0!</v>
      </c>
      <c r="M136" s="127">
        <f t="shared" si="12"/>
        <v>0</v>
      </c>
      <c r="N136" s="222"/>
      <c r="O136" s="129">
        <f>F136+J136</f>
        <v>0</v>
      </c>
      <c r="P136" s="129">
        <f t="shared" si="11"/>
        <v>0</v>
      </c>
      <c r="Q136" s="130" t="e">
        <f>(M136+P136-O136)/D136</f>
        <v>#DIV/0!</v>
      </c>
    </row>
    <row r="137" spans="1:17">
      <c r="A137" s="62" t="s">
        <v>30</v>
      </c>
      <c r="B137" s="62" t="s">
        <v>21</v>
      </c>
      <c r="C137" s="125"/>
      <c r="D137" s="126"/>
      <c r="E137" s="127">
        <f t="shared" si="7"/>
        <v>0</v>
      </c>
      <c r="F137" s="128">
        <f t="shared" si="7"/>
        <v>0</v>
      </c>
      <c r="G137" s="129">
        <f t="shared" si="7"/>
        <v>0</v>
      </c>
      <c r="H137" s="130" t="e">
        <f t="shared" si="10"/>
        <v>#DIV/0!</v>
      </c>
      <c r="I137" s="127">
        <f t="shared" si="8"/>
        <v>0</v>
      </c>
      <c r="J137" s="128">
        <f t="shared" si="8"/>
        <v>0</v>
      </c>
      <c r="K137" s="129">
        <f t="shared" si="9"/>
        <v>0</v>
      </c>
      <c r="L137" s="130" t="e">
        <f>(I137+K137-J137)/D139</f>
        <v>#DIV/0!</v>
      </c>
      <c r="M137" s="127">
        <f t="shared" si="12"/>
        <v>0</v>
      </c>
      <c r="N137" s="222"/>
      <c r="O137" s="128"/>
      <c r="P137" s="129">
        <f t="shared" si="11"/>
        <v>0</v>
      </c>
      <c r="Q137" s="130" t="e">
        <f>(M137+P137-O137)/D139</f>
        <v>#DIV/0!</v>
      </c>
    </row>
    <row r="138" spans="1:17">
      <c r="A138" s="63"/>
      <c r="B138" s="62" t="s">
        <v>22</v>
      </c>
      <c r="C138" s="125"/>
      <c r="D138" s="126"/>
      <c r="E138" s="127">
        <f t="shared" si="7"/>
        <v>0</v>
      </c>
      <c r="F138" s="129">
        <f t="shared" si="7"/>
        <v>0</v>
      </c>
      <c r="G138" s="129">
        <f t="shared" si="7"/>
        <v>0</v>
      </c>
      <c r="H138" s="130" t="e">
        <f>(E138+G138-F138)/D139</f>
        <v>#DIV/0!</v>
      </c>
      <c r="I138" s="127">
        <f t="shared" si="8"/>
        <v>0</v>
      </c>
      <c r="J138" s="129">
        <f t="shared" si="8"/>
        <v>0</v>
      </c>
      <c r="K138" s="129">
        <f t="shared" si="9"/>
        <v>0</v>
      </c>
      <c r="L138" s="130" t="e">
        <f>(I138+K138-J138)/D139</f>
        <v>#DIV/0!</v>
      </c>
      <c r="M138" s="127">
        <f t="shared" si="12"/>
        <v>0</v>
      </c>
      <c r="N138" s="222"/>
      <c r="O138" s="129">
        <f>F138+J138</f>
        <v>0</v>
      </c>
      <c r="P138" s="129">
        <f t="shared" si="11"/>
        <v>0</v>
      </c>
      <c r="Q138" s="130" t="e">
        <f>(M138+P138-O138)/D139</f>
        <v>#DIV/0!</v>
      </c>
    </row>
    <row r="139" spans="1:17">
      <c r="A139" s="64"/>
      <c r="B139" s="62" t="s">
        <v>4</v>
      </c>
      <c r="C139" s="129">
        <f>'01 対象者数'!E26</f>
        <v>0</v>
      </c>
      <c r="D139" s="131">
        <f>'01 対象者数'!F26</f>
        <v>0</v>
      </c>
      <c r="E139" s="127">
        <f t="shared" si="7"/>
        <v>0</v>
      </c>
      <c r="F139" s="129">
        <f>F138</f>
        <v>0</v>
      </c>
      <c r="G139" s="129">
        <f t="shared" si="7"/>
        <v>0</v>
      </c>
      <c r="H139" s="130" t="e">
        <f>(E139+G139-F139)/D139</f>
        <v>#DIV/0!</v>
      </c>
      <c r="I139" s="127">
        <f t="shared" si="8"/>
        <v>0</v>
      </c>
      <c r="J139" s="129">
        <f>J138</f>
        <v>0</v>
      </c>
      <c r="K139" s="129">
        <f t="shared" si="9"/>
        <v>0</v>
      </c>
      <c r="L139" s="130" t="e">
        <f>(I139+K139-J139)/D139</f>
        <v>#DIV/0!</v>
      </c>
      <c r="M139" s="127">
        <f t="shared" si="12"/>
        <v>0</v>
      </c>
      <c r="N139" s="222"/>
      <c r="O139" s="129">
        <f>F139+J139</f>
        <v>0</v>
      </c>
      <c r="P139" s="129">
        <f t="shared" si="11"/>
        <v>0</v>
      </c>
      <c r="Q139" s="130" t="e">
        <f>(M139+P139-O139)/D139</f>
        <v>#DIV/0!</v>
      </c>
    </row>
    <row r="140" spans="1:17">
      <c r="A140" s="62" t="s">
        <v>31</v>
      </c>
      <c r="B140" s="62" t="s">
        <v>21</v>
      </c>
      <c r="C140" s="125"/>
      <c r="D140" s="126"/>
      <c r="E140" s="127">
        <f t="shared" si="7"/>
        <v>0</v>
      </c>
      <c r="F140" s="128">
        <f t="shared" si="7"/>
        <v>0</v>
      </c>
      <c r="G140" s="129">
        <f t="shared" si="7"/>
        <v>0</v>
      </c>
      <c r="H140" s="130" t="e">
        <f t="shared" si="10"/>
        <v>#DIV/0!</v>
      </c>
      <c r="I140" s="127">
        <f t="shared" si="8"/>
        <v>0</v>
      </c>
      <c r="J140" s="128">
        <f t="shared" si="8"/>
        <v>0</v>
      </c>
      <c r="K140" s="129">
        <f t="shared" si="9"/>
        <v>0</v>
      </c>
      <c r="L140" s="130" t="e">
        <f>(I140+K140-J140)/D142</f>
        <v>#DIV/0!</v>
      </c>
      <c r="M140" s="127">
        <f t="shared" si="12"/>
        <v>0</v>
      </c>
      <c r="N140" s="222"/>
      <c r="O140" s="128"/>
      <c r="P140" s="129">
        <f t="shared" si="11"/>
        <v>0</v>
      </c>
      <c r="Q140" s="130" t="e">
        <f>(M140+P140-O140)/D142</f>
        <v>#DIV/0!</v>
      </c>
    </row>
    <row r="141" spans="1:17">
      <c r="A141" s="63"/>
      <c r="B141" s="62" t="s">
        <v>22</v>
      </c>
      <c r="C141" s="125"/>
      <c r="D141" s="126"/>
      <c r="E141" s="127">
        <f t="shared" si="7"/>
        <v>0</v>
      </c>
      <c r="F141" s="129">
        <f t="shared" si="7"/>
        <v>0</v>
      </c>
      <c r="G141" s="129">
        <f t="shared" si="7"/>
        <v>0</v>
      </c>
      <c r="H141" s="130" t="e">
        <f>(E141+G141-F141)/D142</f>
        <v>#DIV/0!</v>
      </c>
      <c r="I141" s="127">
        <f t="shared" si="8"/>
        <v>0</v>
      </c>
      <c r="J141" s="129">
        <f t="shared" si="8"/>
        <v>0</v>
      </c>
      <c r="K141" s="129">
        <f t="shared" si="9"/>
        <v>0</v>
      </c>
      <c r="L141" s="130" t="e">
        <f>(I141+K141-J141)/D142</f>
        <v>#DIV/0!</v>
      </c>
      <c r="M141" s="127">
        <f t="shared" si="12"/>
        <v>0</v>
      </c>
      <c r="N141" s="222"/>
      <c r="O141" s="129">
        <f>F141+J141</f>
        <v>0</v>
      </c>
      <c r="P141" s="129">
        <f t="shared" si="11"/>
        <v>0</v>
      </c>
      <c r="Q141" s="130" t="e">
        <f>(M141+P141-O141)/D142</f>
        <v>#DIV/0!</v>
      </c>
    </row>
    <row r="142" spans="1:17">
      <c r="A142" s="64"/>
      <c r="B142" s="62" t="s">
        <v>4</v>
      </c>
      <c r="C142" s="129">
        <f>'01 対象者数'!E28</f>
        <v>0</v>
      </c>
      <c r="D142" s="131">
        <f>'01 対象者数'!F28</f>
        <v>0</v>
      </c>
      <c r="E142" s="127">
        <f t="shared" si="7"/>
        <v>0</v>
      </c>
      <c r="F142" s="129">
        <f>F141</f>
        <v>0</v>
      </c>
      <c r="G142" s="129">
        <f t="shared" si="7"/>
        <v>0</v>
      </c>
      <c r="H142" s="130" t="e">
        <f>(E142+G142-F142)/D142</f>
        <v>#DIV/0!</v>
      </c>
      <c r="I142" s="127">
        <f t="shared" si="8"/>
        <v>0</v>
      </c>
      <c r="J142" s="129">
        <f>J141</f>
        <v>0</v>
      </c>
      <c r="K142" s="129">
        <f t="shared" si="9"/>
        <v>0</v>
      </c>
      <c r="L142" s="130" t="e">
        <f>(I142+K142-J142)/D142</f>
        <v>#DIV/0!</v>
      </c>
      <c r="M142" s="127">
        <f t="shared" si="12"/>
        <v>0</v>
      </c>
      <c r="N142" s="222"/>
      <c r="O142" s="129">
        <f>F142+J142</f>
        <v>0</v>
      </c>
      <c r="P142" s="129">
        <f t="shared" si="11"/>
        <v>0</v>
      </c>
      <c r="Q142" s="130" t="e">
        <f>(M142+P142-O142)/D142</f>
        <v>#DIV/0!</v>
      </c>
    </row>
    <row r="143" spans="1:17">
      <c r="A143" s="62" t="s">
        <v>32</v>
      </c>
      <c r="B143" s="62" t="s">
        <v>21</v>
      </c>
      <c r="C143" s="125"/>
      <c r="D143" s="126"/>
      <c r="E143" s="127">
        <f t="shared" si="7"/>
        <v>0</v>
      </c>
      <c r="F143" s="128">
        <f t="shared" si="7"/>
        <v>0</v>
      </c>
      <c r="G143" s="129">
        <f t="shared" si="7"/>
        <v>0</v>
      </c>
      <c r="H143" s="130" t="e">
        <f t="shared" si="10"/>
        <v>#DIV/0!</v>
      </c>
      <c r="I143" s="127">
        <f t="shared" si="8"/>
        <v>0</v>
      </c>
      <c r="J143" s="128">
        <f t="shared" si="8"/>
        <v>0</v>
      </c>
      <c r="K143" s="129">
        <f t="shared" si="9"/>
        <v>0</v>
      </c>
      <c r="L143" s="130" t="e">
        <f>(I143+K143-J143)/D145</f>
        <v>#DIV/0!</v>
      </c>
      <c r="M143" s="127">
        <f t="shared" si="12"/>
        <v>0</v>
      </c>
      <c r="N143" s="222"/>
      <c r="O143" s="128"/>
      <c r="P143" s="129">
        <f t="shared" si="11"/>
        <v>0</v>
      </c>
      <c r="Q143" s="130" t="e">
        <f>(M143+P143-O143)/D145</f>
        <v>#DIV/0!</v>
      </c>
    </row>
    <row r="144" spans="1:17">
      <c r="A144" s="63"/>
      <c r="B144" s="62" t="s">
        <v>22</v>
      </c>
      <c r="C144" s="125"/>
      <c r="D144" s="126"/>
      <c r="E144" s="127">
        <f t="shared" si="7"/>
        <v>0</v>
      </c>
      <c r="F144" s="129">
        <f t="shared" si="7"/>
        <v>0</v>
      </c>
      <c r="G144" s="129">
        <f t="shared" si="7"/>
        <v>0</v>
      </c>
      <c r="H144" s="130" t="e">
        <f>(E144+G144-F144)/D145</f>
        <v>#DIV/0!</v>
      </c>
      <c r="I144" s="127">
        <f t="shared" si="8"/>
        <v>0</v>
      </c>
      <c r="J144" s="129">
        <f t="shared" si="8"/>
        <v>0</v>
      </c>
      <c r="K144" s="129">
        <f t="shared" si="9"/>
        <v>0</v>
      </c>
      <c r="L144" s="130" t="e">
        <f>(I144+K144-J144)/D145</f>
        <v>#DIV/0!</v>
      </c>
      <c r="M144" s="127">
        <f t="shared" si="12"/>
        <v>0</v>
      </c>
      <c r="N144" s="222"/>
      <c r="O144" s="129">
        <f>F144+J144</f>
        <v>0</v>
      </c>
      <c r="P144" s="129">
        <f t="shared" si="11"/>
        <v>0</v>
      </c>
      <c r="Q144" s="130" t="e">
        <f>(M144+P144-O144)/D145</f>
        <v>#DIV/0!</v>
      </c>
    </row>
    <row r="145" spans="1:17">
      <c r="A145" s="64"/>
      <c r="B145" s="62" t="s">
        <v>4</v>
      </c>
      <c r="C145" s="129">
        <f>'01 対象者数'!E30</f>
        <v>0</v>
      </c>
      <c r="D145" s="131">
        <f>'01 対象者数'!F30</f>
        <v>0</v>
      </c>
      <c r="E145" s="127">
        <f t="shared" si="7"/>
        <v>0</v>
      </c>
      <c r="F145" s="129">
        <f>F144</f>
        <v>0</v>
      </c>
      <c r="G145" s="129">
        <f t="shared" si="7"/>
        <v>0</v>
      </c>
      <c r="H145" s="130" t="e">
        <f>(E145+G145-F145)/D145</f>
        <v>#DIV/0!</v>
      </c>
      <c r="I145" s="127">
        <f t="shared" si="8"/>
        <v>0</v>
      </c>
      <c r="J145" s="129">
        <f>J144</f>
        <v>0</v>
      </c>
      <c r="K145" s="129">
        <f t="shared" si="9"/>
        <v>0</v>
      </c>
      <c r="L145" s="130" t="e">
        <f>(I145+K145-J145)/D145</f>
        <v>#DIV/0!</v>
      </c>
      <c r="M145" s="127">
        <f t="shared" si="12"/>
        <v>0</v>
      </c>
      <c r="N145" s="222"/>
      <c r="O145" s="129">
        <f>F145+J145</f>
        <v>0</v>
      </c>
      <c r="P145" s="129">
        <f t="shared" si="11"/>
        <v>0</v>
      </c>
      <c r="Q145" s="130" t="e">
        <f>(M145+P145-O145)/D145</f>
        <v>#DIV/0!</v>
      </c>
    </row>
    <row r="146" spans="1:17">
      <c r="A146" s="62" t="s">
        <v>122</v>
      </c>
      <c r="B146" s="62" t="s">
        <v>21</v>
      </c>
      <c r="C146" s="125"/>
      <c r="D146" s="126"/>
      <c r="E146" s="127">
        <f>E186+E189</f>
        <v>0</v>
      </c>
      <c r="F146" s="128">
        <f t="shared" ref="F146" si="13">F186</f>
        <v>0</v>
      </c>
      <c r="G146" s="129">
        <f>G186+G189</f>
        <v>0</v>
      </c>
      <c r="H146" s="130" t="e">
        <f t="shared" si="10"/>
        <v>#DIV/0!</v>
      </c>
      <c r="I146" s="127">
        <f>I186+I189</f>
        <v>0</v>
      </c>
      <c r="J146" s="128">
        <f t="shared" ref="J146" si="14">J186</f>
        <v>0</v>
      </c>
      <c r="K146" s="129">
        <f>K186+K189</f>
        <v>0</v>
      </c>
      <c r="L146" s="130" t="e">
        <f>(I146+K146-J146)/D148</f>
        <v>#DIV/0!</v>
      </c>
      <c r="M146" s="127">
        <f t="shared" si="12"/>
        <v>0</v>
      </c>
      <c r="N146" s="222"/>
      <c r="O146" s="128"/>
      <c r="P146" s="129">
        <f t="shared" si="11"/>
        <v>0</v>
      </c>
      <c r="Q146" s="130" t="e">
        <f>(M146+P146-O146)/D148</f>
        <v>#DIV/0!</v>
      </c>
    </row>
    <row r="147" spans="1:17">
      <c r="A147" s="63"/>
      <c r="B147" s="62" t="s">
        <v>22</v>
      </c>
      <c r="C147" s="125"/>
      <c r="D147" s="126"/>
      <c r="E147" s="127">
        <f t="shared" ref="E147:E148" si="15">E187+E190</f>
        <v>0</v>
      </c>
      <c r="F147" s="129">
        <f>F187+F190</f>
        <v>0</v>
      </c>
      <c r="G147" s="129">
        <f>G187+G190</f>
        <v>0</v>
      </c>
      <c r="H147" s="130" t="e">
        <f>(E147+G147-F147)/D148</f>
        <v>#DIV/0!</v>
      </c>
      <c r="I147" s="127">
        <f>I187+I190</f>
        <v>0</v>
      </c>
      <c r="J147" s="129">
        <f>J187+J190</f>
        <v>0</v>
      </c>
      <c r="K147" s="129">
        <f t="shared" ref="K147:K148" si="16">K187+K190</f>
        <v>0</v>
      </c>
      <c r="L147" s="130" t="e">
        <f>(I147+K147-J147)/D148</f>
        <v>#DIV/0!</v>
      </c>
      <c r="M147" s="127">
        <f t="shared" si="12"/>
        <v>0</v>
      </c>
      <c r="N147" s="222"/>
      <c r="O147" s="129">
        <f>F147+J147</f>
        <v>0</v>
      </c>
      <c r="P147" s="129">
        <f t="shared" si="11"/>
        <v>0</v>
      </c>
      <c r="Q147" s="130" t="e">
        <f>(M147+P147-O147)/D148</f>
        <v>#DIV/0!</v>
      </c>
    </row>
    <row r="148" spans="1:17">
      <c r="A148" s="64"/>
      <c r="B148" s="62" t="s">
        <v>4</v>
      </c>
      <c r="C148" s="129">
        <f>'01 対象者数'!E32</f>
        <v>0</v>
      </c>
      <c r="D148" s="131">
        <f>'01 対象者数'!F32</f>
        <v>0</v>
      </c>
      <c r="E148" s="127">
        <f t="shared" si="15"/>
        <v>0</v>
      </c>
      <c r="F148" s="129">
        <f>F147</f>
        <v>0</v>
      </c>
      <c r="G148" s="129">
        <f>G188+G191</f>
        <v>0</v>
      </c>
      <c r="H148" s="130" t="e">
        <f>(E148+G148-F148)/D148</f>
        <v>#DIV/0!</v>
      </c>
      <c r="I148" s="127">
        <f>I188+I191</f>
        <v>0</v>
      </c>
      <c r="J148" s="129">
        <f>J147</f>
        <v>0</v>
      </c>
      <c r="K148" s="129">
        <f t="shared" si="16"/>
        <v>0</v>
      </c>
      <c r="L148" s="130" t="e">
        <f>(I148+K148-J148)/D148</f>
        <v>#DIV/0!</v>
      </c>
      <c r="M148" s="127">
        <f t="shared" si="12"/>
        <v>0</v>
      </c>
      <c r="N148" s="222"/>
      <c r="O148" s="129">
        <f>F148+J148</f>
        <v>0</v>
      </c>
      <c r="P148" s="129">
        <f t="shared" si="11"/>
        <v>0</v>
      </c>
      <c r="Q148" s="130" t="e">
        <f>(M148+P148-O148)/D148</f>
        <v>#DIV/0!</v>
      </c>
    </row>
    <row r="149" spans="1:17">
      <c r="A149" s="242" t="s">
        <v>105</v>
      </c>
      <c r="B149" s="62" t="s">
        <v>21</v>
      </c>
      <c r="C149" s="125"/>
      <c r="D149" s="126"/>
      <c r="E149" s="238">
        <f>+E113+E116+E119+E122+E125+E128+E131+E134+E137+E140+E143+E146</f>
        <v>0</v>
      </c>
      <c r="F149" s="128"/>
      <c r="G149" s="129">
        <f>G113+G116+G119+G122+G125+G128+G131+G134+G137+G140+G143+G146</f>
        <v>0</v>
      </c>
      <c r="H149" s="130" t="e">
        <f t="shared" si="10"/>
        <v>#DIV/0!</v>
      </c>
      <c r="I149" s="127">
        <f>I113+I116+I119+I122+I125+I128+I131+I134+I137+I140+I143+I146</f>
        <v>0</v>
      </c>
      <c r="J149" s="128"/>
      <c r="K149" s="129">
        <f>K113+K116+K119+K122+K125+K128+K131+K134+K137+K140+K143+K146</f>
        <v>0</v>
      </c>
      <c r="L149" s="130" t="e">
        <f>(I149+K149-J149)/D151</f>
        <v>#DIV/0!</v>
      </c>
      <c r="M149" s="127">
        <f>M113+M116+M119+M122+M125+M128+M131+M134+M137+M140+M143+M146</f>
        <v>0</v>
      </c>
      <c r="N149" s="222"/>
      <c r="O149" s="128"/>
      <c r="P149" s="129">
        <f>P113+P116+P119+P122+P125+P128+P131+P134+P137+P140+P143+P146</f>
        <v>0</v>
      </c>
      <c r="Q149" s="130" t="e">
        <f>(M149+P149-O149)/D151</f>
        <v>#DIV/0!</v>
      </c>
    </row>
    <row r="150" spans="1:17">
      <c r="A150" s="225"/>
      <c r="B150" s="62" t="s">
        <v>22</v>
      </c>
      <c r="C150" s="125"/>
      <c r="D150" s="126"/>
      <c r="E150" s="238">
        <f>+E114+E117+E120+E123+E126+E129+E132+E135+E138+E141+E144+E147</f>
        <v>0</v>
      </c>
      <c r="F150" s="129">
        <f>F114+F117+F120+F123+F126+F129+F132+F135+F138+F141+F144+F147</f>
        <v>0</v>
      </c>
      <c r="G150" s="129">
        <f>G114+G117+G120+G123+G126+G129+G132+G135+G138+G141+G144+G147</f>
        <v>0</v>
      </c>
      <c r="H150" s="130" t="e">
        <f>(E150+G150-F150)/D151</f>
        <v>#DIV/0!</v>
      </c>
      <c r="I150" s="127">
        <f>I114+I117+I120+I123+I126+I129+I132+I135+I138+I141+I144+I147</f>
        <v>0</v>
      </c>
      <c r="J150" s="129">
        <f>J114+J117+J120+J123+J126+J129+J132+J135+J138+J141+J144+J147</f>
        <v>0</v>
      </c>
      <c r="K150" s="129">
        <f>K114+K117+K120+K123+K126+K129+K132+K135+K138+K141+K144+K147</f>
        <v>0</v>
      </c>
      <c r="L150" s="130" t="e">
        <f>(I150+K150-J150)/D151</f>
        <v>#DIV/0!</v>
      </c>
      <c r="M150" s="127">
        <f>M114+M117+M120+M123+M126+M129+M132+M135+M138+M141+M144+M147</f>
        <v>0</v>
      </c>
      <c r="N150" s="222"/>
      <c r="O150" s="129">
        <f>O114+O117+O120+O123+O126+O129+O132+O135+O138+O141+O144+O147</f>
        <v>0</v>
      </c>
      <c r="P150" s="129">
        <f>P114+P117+P120+P123+P126+P129+P132+P135+P138+P141+P144+P147</f>
        <v>0</v>
      </c>
      <c r="Q150" s="130" t="e">
        <f>(M150+P150-O150)/D151</f>
        <v>#DIV/0!</v>
      </c>
    </row>
    <row r="151" spans="1:17" ht="13.8" thickBot="1">
      <c r="A151" s="226"/>
      <c r="B151" s="227" t="s">
        <v>4</v>
      </c>
      <c r="C151" s="133">
        <f>C115+C118+C121+C124+C127+C130+C133+C136+C139+C142+C145+C148</f>
        <v>0</v>
      </c>
      <c r="D151" s="228">
        <f>D115+D118+D121+D124+D127+D130+D133+D136+D139+D142+D145+D148</f>
        <v>0</v>
      </c>
      <c r="E151" s="239">
        <f>E115+E118+E121+E124+E127+E130+E133+E136+E139+E142+E145+E148</f>
        <v>0</v>
      </c>
      <c r="F151" s="133">
        <f>F115+F118+F121+F124+F127+F130+F133+F136+F139+F142+F145+F148</f>
        <v>0</v>
      </c>
      <c r="G151" s="133">
        <f>G115+G118+G121+G124+G127+G130+G133+G136+G139+G142+G145+G148</f>
        <v>0</v>
      </c>
      <c r="H151" s="134" t="e">
        <f>(E151+G151-F151)/D151</f>
        <v>#DIV/0!</v>
      </c>
      <c r="I151" s="132">
        <f>I115+I118+I121+I124+I127+I130+I133+I136+I139+I142+I145+I148</f>
        <v>0</v>
      </c>
      <c r="J151" s="133">
        <f>J115+J118+J121+J124+J127+J130+J133+J136+J139+J142+J145+J148</f>
        <v>0</v>
      </c>
      <c r="K151" s="133">
        <f>K115+K118+K121+K124+K127+K130+K133+K136+K139+K142+K145+K148</f>
        <v>0</v>
      </c>
      <c r="L151" s="134" t="e">
        <f>(I151+K151-J151)/D151</f>
        <v>#DIV/0!</v>
      </c>
      <c r="M151" s="132">
        <f>M115+M118+M121+M124+M127+M130+M133+M136+M139+M142+M145+M148</f>
        <v>0</v>
      </c>
      <c r="N151" s="223"/>
      <c r="O151" s="133">
        <f>O115+O118+O121+O124+O127+O130+O133+O136+O139+O142+O145+O148</f>
        <v>0</v>
      </c>
      <c r="P151" s="133">
        <f>P115+P118+P121+P124+P127+P130+P133+P136+P139+P142+P145+P148</f>
        <v>0</v>
      </c>
      <c r="Q151" s="134" t="e">
        <f>(M151+P151-O151)/D151</f>
        <v>#DIV/0!</v>
      </c>
    </row>
    <row r="153" spans="1:17">
      <c r="E153">
        <f>INDEX($H$16:$H$99,(ROW(H16)-15)*2)</f>
        <v>0</v>
      </c>
      <c r="F153">
        <f>INDEX($J$16:$J$99,(ROW(J16)-15)*2)</f>
        <v>0</v>
      </c>
      <c r="G153">
        <f>INDEX('03　子宮頸がんプロセス指標'!$G$21:$G$104,(ROW('03　子宮頸がんプロセス指標'!G21)-20)*2)</f>
        <v>0</v>
      </c>
      <c r="I153">
        <f>INDEX($I$16:$I$99,(ROW(I16)-15)*2)</f>
        <v>0</v>
      </c>
      <c r="J153">
        <f>INDEX($K$16:$K$99,(ROW(K16)-15)*2)</f>
        <v>0</v>
      </c>
      <c r="K153">
        <f>INDEX('03　子宮頸がんプロセス指標'!$AP$21:$AP$104,(ROW('03　子宮頸がんプロセス指標'!AP21)-20)*2)</f>
        <v>0</v>
      </c>
    </row>
    <row r="154" spans="1:17">
      <c r="E154">
        <f t="shared" ref="E154:E194" si="17">INDEX($H$16:$H$99,(ROW(H17)-15)*2)</f>
        <v>0</v>
      </c>
      <c r="F154">
        <f t="shared" ref="F154:F194" si="18">INDEX($J$16:$J$99,(ROW(J17)-15)*2)</f>
        <v>0</v>
      </c>
      <c r="G154">
        <f>INDEX('03　子宮頸がんプロセス指標'!$G$21:$G$104,(ROW('03　子宮頸がんプロセス指標'!G22)-20)*2)</f>
        <v>0</v>
      </c>
      <c r="I154">
        <f t="shared" ref="I154:I193" si="19">INDEX($I$16:$I$99,(ROW(I17)-15)*2)</f>
        <v>0</v>
      </c>
      <c r="J154">
        <f t="shared" ref="J154:J194" si="20">INDEX($K$16:$K$99,(ROW(K17)-15)*2)</f>
        <v>0</v>
      </c>
      <c r="K154">
        <f>INDEX('03　子宮頸がんプロセス指標'!$AP$21:$AP$104,(ROW('03　子宮頸がんプロセス指標'!AP22)-20)*2)</f>
        <v>0</v>
      </c>
    </row>
    <row r="155" spans="1:17">
      <c r="E155">
        <f t="shared" si="17"/>
        <v>0</v>
      </c>
      <c r="F155">
        <f t="shared" si="18"/>
        <v>0</v>
      </c>
      <c r="G155">
        <f>INDEX('03　子宮頸がんプロセス指標'!$G$21:$G$104,(ROW('03　子宮頸がんプロセス指標'!G23)-20)*2)</f>
        <v>0</v>
      </c>
      <c r="I155">
        <f t="shared" si="19"/>
        <v>0</v>
      </c>
      <c r="J155">
        <f t="shared" si="20"/>
        <v>0</v>
      </c>
      <c r="K155">
        <f>INDEX('03　子宮頸がんプロセス指標'!$AP$21:$AP$104,(ROW('03　子宮頸がんプロセス指標'!AP23)-20)*2)</f>
        <v>0</v>
      </c>
    </row>
    <row r="156" spans="1:17">
      <c r="E156">
        <f t="shared" si="17"/>
        <v>0</v>
      </c>
      <c r="F156">
        <f t="shared" si="18"/>
        <v>0</v>
      </c>
      <c r="G156">
        <f>INDEX('03　子宮頸がんプロセス指標'!$G$21:$G$104,(ROW('03　子宮頸がんプロセス指標'!G24)-20)*2)</f>
        <v>0</v>
      </c>
      <c r="I156">
        <f t="shared" si="19"/>
        <v>0</v>
      </c>
      <c r="J156">
        <f t="shared" si="20"/>
        <v>0</v>
      </c>
      <c r="K156">
        <f>INDEX('03　子宮頸がんプロセス指標'!$AP$21:$AP$104,(ROW('03　子宮頸がんプロセス指標'!AP24)-20)*2)</f>
        <v>0</v>
      </c>
    </row>
    <row r="157" spans="1:17">
      <c r="E157">
        <f t="shared" si="17"/>
        <v>0</v>
      </c>
      <c r="F157">
        <f t="shared" si="18"/>
        <v>0</v>
      </c>
      <c r="G157">
        <f>INDEX('03　子宮頸がんプロセス指標'!$G$21:$G$104,(ROW('03　子宮頸がんプロセス指標'!G25)-20)*2)</f>
        <v>0</v>
      </c>
      <c r="I157">
        <f t="shared" si="19"/>
        <v>0</v>
      </c>
      <c r="J157">
        <f t="shared" si="20"/>
        <v>0</v>
      </c>
      <c r="K157">
        <f>INDEX('03　子宮頸がんプロセス指標'!$AP$21:$AP$104,(ROW('03　子宮頸がんプロセス指標'!AP25)-20)*2)</f>
        <v>0</v>
      </c>
    </row>
    <row r="158" spans="1:17">
      <c r="E158">
        <f t="shared" si="17"/>
        <v>0</v>
      </c>
      <c r="F158">
        <f t="shared" si="18"/>
        <v>0</v>
      </c>
      <c r="G158">
        <f>INDEX('03　子宮頸がんプロセス指標'!$G$21:$G$104,(ROW('03　子宮頸がんプロセス指標'!G26)-20)*2)</f>
        <v>0</v>
      </c>
      <c r="I158">
        <f t="shared" si="19"/>
        <v>0</v>
      </c>
      <c r="J158">
        <f t="shared" si="20"/>
        <v>0</v>
      </c>
      <c r="K158">
        <f>INDEX('03　子宮頸がんプロセス指標'!$AP$21:$AP$104,(ROW('03　子宮頸がんプロセス指標'!AP26)-20)*2)</f>
        <v>0</v>
      </c>
    </row>
    <row r="159" spans="1:17">
      <c r="E159">
        <f t="shared" si="17"/>
        <v>0</v>
      </c>
      <c r="F159">
        <f t="shared" si="18"/>
        <v>0</v>
      </c>
      <c r="G159">
        <f>INDEX('03　子宮頸がんプロセス指標'!$G$21:$G$104,(ROW('03　子宮頸がんプロセス指標'!G27)-20)*2)</f>
        <v>0</v>
      </c>
      <c r="I159">
        <f t="shared" si="19"/>
        <v>0</v>
      </c>
      <c r="J159">
        <f t="shared" si="20"/>
        <v>0</v>
      </c>
      <c r="K159">
        <f>INDEX('03　子宮頸がんプロセス指標'!$AP$21:$AP$104,(ROW('03　子宮頸がんプロセス指標'!AP27)-20)*2)</f>
        <v>0</v>
      </c>
    </row>
    <row r="160" spans="1:17">
      <c r="E160">
        <f t="shared" si="17"/>
        <v>0</v>
      </c>
      <c r="F160">
        <f t="shared" si="18"/>
        <v>0</v>
      </c>
      <c r="G160">
        <f>INDEX('03　子宮頸がんプロセス指標'!$G$21:$G$104,(ROW('03　子宮頸がんプロセス指標'!G28)-20)*2)</f>
        <v>0</v>
      </c>
      <c r="I160">
        <f t="shared" si="19"/>
        <v>0</v>
      </c>
      <c r="J160">
        <f t="shared" si="20"/>
        <v>0</v>
      </c>
      <c r="K160">
        <f>INDEX('03　子宮頸がんプロセス指標'!$AP$21:$AP$104,(ROW('03　子宮頸がんプロセス指標'!AP28)-20)*2)</f>
        <v>0</v>
      </c>
    </row>
    <row r="161" spans="5:11">
      <c r="E161">
        <f t="shared" si="17"/>
        <v>0</v>
      </c>
      <c r="F161">
        <f t="shared" si="18"/>
        <v>0</v>
      </c>
      <c r="G161">
        <f>INDEX('03　子宮頸がんプロセス指標'!$G$21:$G$104,(ROW('03　子宮頸がんプロセス指標'!G29)-20)*2)</f>
        <v>0</v>
      </c>
      <c r="I161">
        <f t="shared" si="19"/>
        <v>0</v>
      </c>
      <c r="J161">
        <f t="shared" si="20"/>
        <v>0</v>
      </c>
      <c r="K161">
        <f>INDEX('03　子宮頸がんプロセス指標'!$AP$21:$AP$104,(ROW('03　子宮頸がんプロセス指標'!AP29)-20)*2)</f>
        <v>0</v>
      </c>
    </row>
    <row r="162" spans="5:11">
      <c r="E162">
        <f t="shared" si="17"/>
        <v>0</v>
      </c>
      <c r="F162">
        <f t="shared" si="18"/>
        <v>0</v>
      </c>
      <c r="G162">
        <f>INDEX('03　子宮頸がんプロセス指標'!$G$21:$G$104,(ROW('03　子宮頸がんプロセス指標'!G30)-20)*2)</f>
        <v>0</v>
      </c>
      <c r="I162">
        <f t="shared" si="19"/>
        <v>0</v>
      </c>
      <c r="J162">
        <f t="shared" si="20"/>
        <v>0</v>
      </c>
      <c r="K162">
        <f>INDEX('03　子宮頸がんプロセス指標'!$AP$21:$AP$104,(ROW('03　子宮頸がんプロセス指標'!AP30)-20)*2)</f>
        <v>0</v>
      </c>
    </row>
    <row r="163" spans="5:11">
      <c r="E163">
        <f t="shared" si="17"/>
        <v>0</v>
      </c>
      <c r="F163">
        <f t="shared" si="18"/>
        <v>0</v>
      </c>
      <c r="G163">
        <f>INDEX('03　子宮頸がんプロセス指標'!$G$21:$G$104,(ROW('03　子宮頸がんプロセス指標'!G31)-20)*2)</f>
        <v>0</v>
      </c>
      <c r="I163">
        <f t="shared" si="19"/>
        <v>0</v>
      </c>
      <c r="J163">
        <f t="shared" si="20"/>
        <v>0</v>
      </c>
      <c r="K163">
        <f>INDEX('03　子宮頸がんプロセス指標'!$AP$21:$AP$104,(ROW('03　子宮頸がんプロセス指標'!AP31)-20)*2)</f>
        <v>0</v>
      </c>
    </row>
    <row r="164" spans="5:11">
      <c r="E164">
        <f t="shared" si="17"/>
        <v>0</v>
      </c>
      <c r="F164">
        <f t="shared" si="18"/>
        <v>0</v>
      </c>
      <c r="G164">
        <f>INDEX('03　子宮頸がんプロセス指標'!$G$21:$G$104,(ROW('03　子宮頸がんプロセス指標'!G32)-20)*2)</f>
        <v>0</v>
      </c>
      <c r="I164">
        <f t="shared" si="19"/>
        <v>0</v>
      </c>
      <c r="J164">
        <f t="shared" si="20"/>
        <v>0</v>
      </c>
      <c r="K164">
        <f>INDEX('03　子宮頸がんプロセス指標'!$AP$21:$AP$104,(ROW('03　子宮頸がんプロセス指標'!AP32)-20)*2)</f>
        <v>0</v>
      </c>
    </row>
    <row r="165" spans="5:11">
      <c r="E165">
        <f t="shared" si="17"/>
        <v>0</v>
      </c>
      <c r="F165">
        <f t="shared" si="18"/>
        <v>0</v>
      </c>
      <c r="G165">
        <f>INDEX('03　子宮頸がんプロセス指標'!$G$21:$G$104,(ROW('03　子宮頸がんプロセス指標'!G33)-20)*2)</f>
        <v>0</v>
      </c>
      <c r="I165">
        <f t="shared" si="19"/>
        <v>0</v>
      </c>
      <c r="J165">
        <f t="shared" si="20"/>
        <v>0</v>
      </c>
      <c r="K165">
        <f>INDEX('03　子宮頸がんプロセス指標'!$AP$21:$AP$104,(ROW('03　子宮頸がんプロセス指標'!AP33)-20)*2)</f>
        <v>0</v>
      </c>
    </row>
    <row r="166" spans="5:11">
      <c r="E166">
        <f t="shared" si="17"/>
        <v>0</v>
      </c>
      <c r="F166">
        <f t="shared" si="18"/>
        <v>0</v>
      </c>
      <c r="G166">
        <f>INDEX('03　子宮頸がんプロセス指標'!$G$21:$G$104,(ROW('03　子宮頸がんプロセス指標'!G34)-20)*2)</f>
        <v>0</v>
      </c>
      <c r="I166">
        <f t="shared" si="19"/>
        <v>0</v>
      </c>
      <c r="J166">
        <f t="shared" si="20"/>
        <v>0</v>
      </c>
      <c r="K166">
        <f>INDEX('03　子宮頸がんプロセス指標'!$AP$21:$AP$104,(ROW('03　子宮頸がんプロセス指標'!AP34)-20)*2)</f>
        <v>0</v>
      </c>
    </row>
    <row r="167" spans="5:11">
      <c r="E167">
        <f t="shared" si="17"/>
        <v>0</v>
      </c>
      <c r="F167">
        <f t="shared" si="18"/>
        <v>0</v>
      </c>
      <c r="G167">
        <f>INDEX('03　子宮頸がんプロセス指標'!$G$21:$G$104,(ROW('03　子宮頸がんプロセス指標'!G35)-20)*2)</f>
        <v>0</v>
      </c>
      <c r="I167">
        <f t="shared" si="19"/>
        <v>0</v>
      </c>
      <c r="J167">
        <f t="shared" si="20"/>
        <v>0</v>
      </c>
      <c r="K167">
        <f>INDEX('03　子宮頸がんプロセス指標'!$AP$21:$AP$104,(ROW('03　子宮頸がんプロセス指標'!AP35)-20)*2)</f>
        <v>0</v>
      </c>
    </row>
    <row r="168" spans="5:11">
      <c r="E168">
        <f t="shared" si="17"/>
        <v>0</v>
      </c>
      <c r="F168">
        <f t="shared" si="18"/>
        <v>0</v>
      </c>
      <c r="G168">
        <f>INDEX('03　子宮頸がんプロセス指標'!$G$21:$G$104,(ROW('03　子宮頸がんプロセス指標'!G36)-20)*2)</f>
        <v>0</v>
      </c>
      <c r="I168">
        <f t="shared" si="19"/>
        <v>0</v>
      </c>
      <c r="J168">
        <f t="shared" si="20"/>
        <v>0</v>
      </c>
      <c r="K168">
        <f>INDEX('03　子宮頸がんプロセス指標'!$AP$21:$AP$104,(ROW('03　子宮頸がんプロセス指標'!AP36)-20)*2)</f>
        <v>0</v>
      </c>
    </row>
    <row r="169" spans="5:11">
      <c r="E169">
        <f t="shared" si="17"/>
        <v>0</v>
      </c>
      <c r="F169">
        <f t="shared" si="18"/>
        <v>0</v>
      </c>
      <c r="G169">
        <f>INDEX('03　子宮頸がんプロセス指標'!$G$21:$G$104,(ROW('03　子宮頸がんプロセス指標'!G37)-20)*2)</f>
        <v>0</v>
      </c>
      <c r="I169">
        <f t="shared" si="19"/>
        <v>0</v>
      </c>
      <c r="J169">
        <f t="shared" si="20"/>
        <v>0</v>
      </c>
      <c r="K169">
        <f>INDEX('03　子宮頸がんプロセス指標'!$AP$21:$AP$104,(ROW('03　子宮頸がんプロセス指標'!AP37)-20)*2)</f>
        <v>0</v>
      </c>
    </row>
    <row r="170" spans="5:11">
      <c r="E170">
        <f t="shared" si="17"/>
        <v>0</v>
      </c>
      <c r="F170">
        <f t="shared" si="18"/>
        <v>0</v>
      </c>
      <c r="G170">
        <f>INDEX('03　子宮頸がんプロセス指標'!$G$21:$G$104,(ROW('03　子宮頸がんプロセス指標'!G38)-20)*2)</f>
        <v>0</v>
      </c>
      <c r="I170">
        <f t="shared" si="19"/>
        <v>0</v>
      </c>
      <c r="J170">
        <f t="shared" si="20"/>
        <v>0</v>
      </c>
      <c r="K170">
        <f>INDEX('03　子宮頸がんプロセス指標'!$AP$21:$AP$104,(ROW('03　子宮頸がんプロセス指標'!AP38)-20)*2)</f>
        <v>0</v>
      </c>
    </row>
    <row r="171" spans="5:11">
      <c r="E171">
        <f t="shared" si="17"/>
        <v>0</v>
      </c>
      <c r="F171">
        <f t="shared" si="18"/>
        <v>0</v>
      </c>
      <c r="G171">
        <f>INDEX('03　子宮頸がんプロセス指標'!$G$21:$G$104,(ROW('03　子宮頸がんプロセス指標'!G39)-20)*2)</f>
        <v>0</v>
      </c>
      <c r="I171">
        <f t="shared" si="19"/>
        <v>0</v>
      </c>
      <c r="J171">
        <f t="shared" si="20"/>
        <v>0</v>
      </c>
      <c r="K171">
        <f>INDEX('03　子宮頸がんプロセス指標'!$AP$21:$AP$104,(ROW('03　子宮頸がんプロセス指標'!AP39)-20)*2)</f>
        <v>0</v>
      </c>
    </row>
    <row r="172" spans="5:11">
      <c r="E172">
        <f t="shared" si="17"/>
        <v>0</v>
      </c>
      <c r="F172">
        <f t="shared" si="18"/>
        <v>0</v>
      </c>
      <c r="G172">
        <f>INDEX('03　子宮頸がんプロセス指標'!$G$21:$G$104,(ROW('03　子宮頸がんプロセス指標'!G40)-20)*2)</f>
        <v>0</v>
      </c>
      <c r="I172">
        <f t="shared" si="19"/>
        <v>0</v>
      </c>
      <c r="J172">
        <f t="shared" si="20"/>
        <v>0</v>
      </c>
      <c r="K172">
        <f>INDEX('03　子宮頸がんプロセス指標'!$AP$21:$AP$104,(ROW('03　子宮頸がんプロセス指標'!AP40)-20)*2)</f>
        <v>0</v>
      </c>
    </row>
    <row r="173" spans="5:11">
      <c r="E173">
        <f t="shared" si="17"/>
        <v>0</v>
      </c>
      <c r="F173">
        <f t="shared" si="18"/>
        <v>0</v>
      </c>
      <c r="G173">
        <f>INDEX('03　子宮頸がんプロセス指標'!$G$21:$G$104,(ROW('03　子宮頸がんプロセス指標'!G41)-20)*2)</f>
        <v>0</v>
      </c>
      <c r="I173">
        <f t="shared" si="19"/>
        <v>0</v>
      </c>
      <c r="J173">
        <f t="shared" si="20"/>
        <v>0</v>
      </c>
      <c r="K173">
        <f>INDEX('03　子宮頸がんプロセス指標'!$AP$21:$AP$104,(ROW('03　子宮頸がんプロセス指標'!AP41)-20)*2)</f>
        <v>0</v>
      </c>
    </row>
    <row r="174" spans="5:11">
      <c r="E174">
        <f t="shared" si="17"/>
        <v>0</v>
      </c>
      <c r="F174">
        <f t="shared" si="18"/>
        <v>0</v>
      </c>
      <c r="G174">
        <f>INDEX('03　子宮頸がんプロセス指標'!$G$21:$G$104,(ROW('03　子宮頸がんプロセス指標'!G42)-20)*2)</f>
        <v>0</v>
      </c>
      <c r="I174">
        <f t="shared" si="19"/>
        <v>0</v>
      </c>
      <c r="J174">
        <f t="shared" si="20"/>
        <v>0</v>
      </c>
      <c r="K174">
        <f>INDEX('03　子宮頸がんプロセス指標'!$AP$21:$AP$104,(ROW('03　子宮頸がんプロセス指標'!AP42)-20)*2)</f>
        <v>0</v>
      </c>
    </row>
    <row r="175" spans="5:11">
      <c r="E175">
        <f t="shared" si="17"/>
        <v>0</v>
      </c>
      <c r="F175">
        <f t="shared" si="18"/>
        <v>0</v>
      </c>
      <c r="G175">
        <f>INDEX('03　子宮頸がんプロセス指標'!$G$21:$G$104,(ROW('03　子宮頸がんプロセス指標'!G43)-20)*2)</f>
        <v>0</v>
      </c>
      <c r="I175">
        <f t="shared" si="19"/>
        <v>0</v>
      </c>
      <c r="J175">
        <f t="shared" si="20"/>
        <v>0</v>
      </c>
      <c r="K175">
        <f>INDEX('03　子宮頸がんプロセス指標'!$AP$21:$AP$104,(ROW('03　子宮頸がんプロセス指標'!AP43)-20)*2)</f>
        <v>0</v>
      </c>
    </row>
    <row r="176" spans="5:11">
      <c r="E176">
        <f t="shared" si="17"/>
        <v>0</v>
      </c>
      <c r="F176">
        <f t="shared" si="18"/>
        <v>0</v>
      </c>
      <c r="G176">
        <f>INDEX('03　子宮頸がんプロセス指標'!$G$21:$G$104,(ROW('03　子宮頸がんプロセス指標'!G44)-20)*2)</f>
        <v>0</v>
      </c>
      <c r="I176">
        <f t="shared" si="19"/>
        <v>0</v>
      </c>
      <c r="J176">
        <f t="shared" si="20"/>
        <v>0</v>
      </c>
      <c r="K176">
        <f>INDEX('03　子宮頸がんプロセス指標'!$AP$21:$AP$104,(ROW('03　子宮頸がんプロセス指標'!AP44)-20)*2)</f>
        <v>0</v>
      </c>
    </row>
    <row r="177" spans="5:11">
      <c r="E177">
        <f t="shared" si="17"/>
        <v>0</v>
      </c>
      <c r="F177">
        <f t="shared" si="18"/>
        <v>0</v>
      </c>
      <c r="G177">
        <f>INDEX('03　子宮頸がんプロセス指標'!$G$21:$G$104,(ROW('03　子宮頸がんプロセス指標'!G45)-20)*2)</f>
        <v>0</v>
      </c>
      <c r="I177">
        <f t="shared" si="19"/>
        <v>0</v>
      </c>
      <c r="J177">
        <f t="shared" si="20"/>
        <v>0</v>
      </c>
      <c r="K177">
        <f>INDEX('03　子宮頸がんプロセス指標'!$AP$21:$AP$104,(ROW('03　子宮頸がんプロセス指標'!AP45)-20)*2)</f>
        <v>0</v>
      </c>
    </row>
    <row r="178" spans="5:11">
      <c r="E178">
        <f t="shared" si="17"/>
        <v>0</v>
      </c>
      <c r="F178">
        <f t="shared" si="18"/>
        <v>0</v>
      </c>
      <c r="G178">
        <f>INDEX('03　子宮頸がんプロセス指標'!$G$21:$G$104,(ROW('03　子宮頸がんプロセス指標'!G46)-20)*2)</f>
        <v>0</v>
      </c>
      <c r="I178">
        <f t="shared" si="19"/>
        <v>0</v>
      </c>
      <c r="J178">
        <f t="shared" si="20"/>
        <v>0</v>
      </c>
      <c r="K178">
        <f>INDEX('03　子宮頸がんプロセス指標'!$AP$21:$AP$104,(ROW('03　子宮頸がんプロセス指標'!AP46)-20)*2)</f>
        <v>0</v>
      </c>
    </row>
    <row r="179" spans="5:11">
      <c r="E179">
        <f t="shared" si="17"/>
        <v>0</v>
      </c>
      <c r="F179">
        <f t="shared" si="18"/>
        <v>0</v>
      </c>
      <c r="G179">
        <f>INDEX('03　子宮頸がんプロセス指標'!$G$21:$G$104,(ROW('03　子宮頸がんプロセス指標'!G47)-20)*2)</f>
        <v>0</v>
      </c>
      <c r="I179">
        <f t="shared" si="19"/>
        <v>0</v>
      </c>
      <c r="J179">
        <f t="shared" si="20"/>
        <v>0</v>
      </c>
      <c r="K179">
        <f>INDEX('03　子宮頸がんプロセス指標'!$AP$21:$AP$104,(ROW('03　子宮頸がんプロセス指標'!AP47)-20)*2)</f>
        <v>0</v>
      </c>
    </row>
    <row r="180" spans="5:11">
      <c r="E180">
        <f t="shared" si="17"/>
        <v>0</v>
      </c>
      <c r="F180">
        <f t="shared" si="18"/>
        <v>0</v>
      </c>
      <c r="G180">
        <f>INDEX('03　子宮頸がんプロセス指標'!$G$21:$G$104,(ROW('03　子宮頸がんプロセス指標'!G48)-20)*2)</f>
        <v>0</v>
      </c>
      <c r="I180">
        <f t="shared" si="19"/>
        <v>0</v>
      </c>
      <c r="J180">
        <f t="shared" si="20"/>
        <v>0</v>
      </c>
      <c r="K180">
        <f>INDEX('03　子宮頸がんプロセス指標'!$AP$21:$AP$104,(ROW('03　子宮頸がんプロセス指標'!AP48)-20)*2)</f>
        <v>0</v>
      </c>
    </row>
    <row r="181" spans="5:11">
      <c r="E181">
        <f t="shared" si="17"/>
        <v>0</v>
      </c>
      <c r="F181">
        <f t="shared" si="18"/>
        <v>0</v>
      </c>
      <c r="G181">
        <f>INDEX('03　子宮頸がんプロセス指標'!$G$21:$G$104,(ROW('03　子宮頸がんプロセス指標'!G49)-20)*2)</f>
        <v>0</v>
      </c>
      <c r="I181">
        <f t="shared" si="19"/>
        <v>0</v>
      </c>
      <c r="J181">
        <f t="shared" si="20"/>
        <v>0</v>
      </c>
      <c r="K181">
        <f>INDEX('03　子宮頸がんプロセス指標'!$AP$21:$AP$104,(ROW('03　子宮頸がんプロセス指標'!AP49)-20)*2)</f>
        <v>0</v>
      </c>
    </row>
    <row r="182" spans="5:11">
      <c r="E182">
        <f t="shared" si="17"/>
        <v>0</v>
      </c>
      <c r="F182">
        <f t="shared" si="18"/>
        <v>0</v>
      </c>
      <c r="G182">
        <f>INDEX('03　子宮頸がんプロセス指標'!$G$21:$G$104,(ROW('03　子宮頸がんプロセス指標'!G50)-20)*2)</f>
        <v>0</v>
      </c>
      <c r="I182">
        <f t="shared" si="19"/>
        <v>0</v>
      </c>
      <c r="J182">
        <f t="shared" si="20"/>
        <v>0</v>
      </c>
      <c r="K182">
        <f>INDEX('03　子宮頸がんプロセス指標'!$AP$21:$AP$104,(ROW('03　子宮頸がんプロセス指標'!AP50)-20)*2)</f>
        <v>0</v>
      </c>
    </row>
    <row r="183" spans="5:11">
      <c r="E183">
        <f t="shared" si="17"/>
        <v>0</v>
      </c>
      <c r="F183">
        <f t="shared" si="18"/>
        <v>0</v>
      </c>
      <c r="G183">
        <f>INDEX('03　子宮頸がんプロセス指標'!$G$21:$G$104,(ROW('03　子宮頸がんプロセス指標'!G51)-20)*2)</f>
        <v>0</v>
      </c>
      <c r="I183">
        <f t="shared" si="19"/>
        <v>0</v>
      </c>
      <c r="J183">
        <f t="shared" si="20"/>
        <v>0</v>
      </c>
      <c r="K183">
        <f>INDEX('03　子宮頸がんプロセス指標'!$AP$21:$AP$104,(ROW('03　子宮頸がんプロセス指標'!AP51)-20)*2)</f>
        <v>0</v>
      </c>
    </row>
    <row r="184" spans="5:11">
      <c r="E184">
        <f t="shared" si="17"/>
        <v>0</v>
      </c>
      <c r="F184">
        <f t="shared" si="18"/>
        <v>0</v>
      </c>
      <c r="G184">
        <f>INDEX('03　子宮頸がんプロセス指標'!$G$21:$G$104,(ROW('03　子宮頸がんプロセス指標'!G52)-20)*2)</f>
        <v>0</v>
      </c>
      <c r="I184">
        <f t="shared" si="19"/>
        <v>0</v>
      </c>
      <c r="J184">
        <f t="shared" si="20"/>
        <v>0</v>
      </c>
      <c r="K184">
        <f>INDEX('03　子宮頸がんプロセス指標'!$AP$21:$AP$104,(ROW('03　子宮頸がんプロセス指標'!AP52)-20)*2)</f>
        <v>0</v>
      </c>
    </row>
    <row r="185" spans="5:11">
      <c r="E185">
        <f t="shared" si="17"/>
        <v>0</v>
      </c>
      <c r="F185">
        <f t="shared" si="18"/>
        <v>0</v>
      </c>
      <c r="G185">
        <f>INDEX('03　子宮頸がんプロセス指標'!$G$21:$G$104,(ROW('03　子宮頸がんプロセス指標'!G53)-20)*2)</f>
        <v>0</v>
      </c>
      <c r="I185">
        <f t="shared" si="19"/>
        <v>0</v>
      </c>
      <c r="J185">
        <f t="shared" si="20"/>
        <v>0</v>
      </c>
      <c r="K185">
        <f>INDEX('03　子宮頸がんプロセス指標'!$AP$21:$AP$104,(ROW('03　子宮頸がんプロセス指標'!AP53)-20)*2)</f>
        <v>0</v>
      </c>
    </row>
    <row r="186" spans="5:11">
      <c r="E186">
        <f t="shared" si="17"/>
        <v>0</v>
      </c>
      <c r="F186">
        <f t="shared" si="18"/>
        <v>0</v>
      </c>
      <c r="G186">
        <f>INDEX('03　子宮頸がんプロセス指標'!$G$21:$G$104,(ROW('03　子宮頸がんプロセス指標'!G54)-20)*2)</f>
        <v>0</v>
      </c>
      <c r="I186">
        <f t="shared" si="19"/>
        <v>0</v>
      </c>
      <c r="J186">
        <f t="shared" si="20"/>
        <v>0</v>
      </c>
      <c r="K186">
        <f>INDEX('03　子宮頸がんプロセス指標'!$AP$21:$AP$104,(ROW('03　子宮頸がんプロセス指標'!AP54)-20)*2)</f>
        <v>0</v>
      </c>
    </row>
    <row r="187" spans="5:11">
      <c r="E187">
        <f t="shared" si="17"/>
        <v>0</v>
      </c>
      <c r="F187">
        <f t="shared" si="18"/>
        <v>0</v>
      </c>
      <c r="G187">
        <f>INDEX('03　子宮頸がんプロセス指標'!$G$21:$G$104,(ROW('03　子宮頸がんプロセス指標'!G55)-20)*2)</f>
        <v>0</v>
      </c>
      <c r="I187">
        <f t="shared" si="19"/>
        <v>0</v>
      </c>
      <c r="J187">
        <f t="shared" si="20"/>
        <v>0</v>
      </c>
      <c r="K187">
        <f>INDEX('03　子宮頸がんプロセス指標'!$AP$21:$AP$104,(ROW('03　子宮頸がんプロセス指標'!AP55)-20)*2)</f>
        <v>0</v>
      </c>
    </row>
    <row r="188" spans="5:11">
      <c r="E188">
        <f t="shared" si="17"/>
        <v>0</v>
      </c>
      <c r="F188">
        <f t="shared" si="18"/>
        <v>0</v>
      </c>
      <c r="G188">
        <f>INDEX('03　子宮頸がんプロセス指標'!$G$21:$G$104,(ROW('03　子宮頸がんプロセス指標'!G56)-20)*2)</f>
        <v>0</v>
      </c>
      <c r="I188">
        <f t="shared" si="19"/>
        <v>0</v>
      </c>
      <c r="J188">
        <f t="shared" si="20"/>
        <v>0</v>
      </c>
      <c r="K188">
        <f>INDEX('03　子宮頸がんプロセス指標'!$AP$21:$AP$104,(ROW('03　子宮頸がんプロセス指標'!AP56)-20)*2)</f>
        <v>0</v>
      </c>
    </row>
    <row r="189" spans="5:11">
      <c r="E189">
        <f t="shared" si="17"/>
        <v>0</v>
      </c>
      <c r="F189">
        <f t="shared" si="18"/>
        <v>0</v>
      </c>
      <c r="G189">
        <f>INDEX('03　子宮頸がんプロセス指標'!$G$21:$G$104,(ROW('03　子宮頸がんプロセス指標'!G57)-20)*2)</f>
        <v>0</v>
      </c>
      <c r="I189">
        <f t="shared" si="19"/>
        <v>0</v>
      </c>
      <c r="J189">
        <f t="shared" si="20"/>
        <v>0</v>
      </c>
      <c r="K189">
        <f>INDEX('03　子宮頸がんプロセス指標'!$AP$21:$AP$104,(ROW('03　子宮頸がんプロセス指標'!AP57)-20)*2)</f>
        <v>0</v>
      </c>
    </row>
    <row r="190" spans="5:11">
      <c r="E190">
        <f t="shared" si="17"/>
        <v>0</v>
      </c>
      <c r="F190">
        <f t="shared" si="18"/>
        <v>0</v>
      </c>
      <c r="G190">
        <f>INDEX('03　子宮頸がんプロセス指標'!$G$21:$G$104,(ROW('03　子宮頸がんプロセス指標'!G58)-20)*2)</f>
        <v>0</v>
      </c>
      <c r="I190">
        <f t="shared" si="19"/>
        <v>0</v>
      </c>
      <c r="J190">
        <f t="shared" si="20"/>
        <v>0</v>
      </c>
      <c r="K190">
        <f>INDEX('03　子宮頸がんプロセス指標'!$AP$21:$AP$104,(ROW('03　子宮頸がんプロセス指標'!AP58)-20)*2)</f>
        <v>0</v>
      </c>
    </row>
    <row r="191" spans="5:11">
      <c r="E191">
        <f t="shared" si="17"/>
        <v>0</v>
      </c>
      <c r="F191">
        <f t="shared" si="18"/>
        <v>0</v>
      </c>
      <c r="G191">
        <f>INDEX('03　子宮頸がんプロセス指標'!$G$21:$G$104,(ROW('03　子宮頸がんプロセス指標'!G59)-20)*2)</f>
        <v>0</v>
      </c>
      <c r="I191">
        <f t="shared" si="19"/>
        <v>0</v>
      </c>
      <c r="J191">
        <f t="shared" si="20"/>
        <v>0</v>
      </c>
      <c r="K191">
        <f>INDEX('03　子宮頸がんプロセス指標'!$AP$21:$AP$104,(ROW('03　子宮頸がんプロセス指標'!AP59)-20)*2)</f>
        <v>0</v>
      </c>
    </row>
    <row r="192" spans="5:11">
      <c r="E192">
        <f t="shared" si="17"/>
        <v>0</v>
      </c>
      <c r="F192">
        <f t="shared" si="18"/>
        <v>0</v>
      </c>
      <c r="G192">
        <f>INDEX('03　子宮頸がんプロセス指標'!$G$21:$G$104,(ROW('03　子宮頸がんプロセス指標'!G60)-20)*2)</f>
        <v>0</v>
      </c>
      <c r="I192">
        <f t="shared" si="19"/>
        <v>0</v>
      </c>
      <c r="J192">
        <f t="shared" si="20"/>
        <v>0</v>
      </c>
      <c r="K192">
        <f>INDEX('03　子宮頸がんプロセス指標'!$AP$21:$AP$104,(ROW('03　子宮頸がんプロセス指標'!AP60)-20)*2)</f>
        <v>0</v>
      </c>
    </row>
    <row r="193" spans="5:11">
      <c r="E193">
        <f t="shared" si="17"/>
        <v>0</v>
      </c>
      <c r="F193">
        <f t="shared" si="18"/>
        <v>0</v>
      </c>
      <c r="G193">
        <f>INDEX('03　子宮頸がんプロセス指標'!$G$21:$G$104,(ROW('03　子宮頸がんプロセス指標'!G61)-20)*2)</f>
        <v>0</v>
      </c>
      <c r="I193">
        <f t="shared" si="19"/>
        <v>0</v>
      </c>
      <c r="J193">
        <f t="shared" si="20"/>
        <v>0</v>
      </c>
      <c r="K193">
        <f>INDEX('03　子宮頸がんプロセス指標'!$AP$21:$AP$104,(ROW('03　子宮頸がんプロセス指標'!AP61)-20)*2)</f>
        <v>0</v>
      </c>
    </row>
    <row r="194" spans="5:11">
      <c r="E194">
        <f t="shared" si="17"/>
        <v>0</v>
      </c>
      <c r="F194">
        <f t="shared" si="18"/>
        <v>0</v>
      </c>
      <c r="G194">
        <f>INDEX('03　子宮頸がんプロセス指標'!$G$21:$G$104,(ROW('03　子宮頸がんプロセス指標'!G62)-20)*2)</f>
        <v>0</v>
      </c>
      <c r="I194">
        <f t="shared" ref="I194" si="21">INDEX($I$16:$I$99,(ROW(I57)-15)*2)</f>
        <v>0</v>
      </c>
      <c r="J194">
        <f t="shared" si="20"/>
        <v>0</v>
      </c>
      <c r="K194">
        <f>INDEX('03　子宮頸がんプロセス指標'!$AP$21:$AP$104,(ROW('03　子宮頸がんプロセス指標'!AP62)-20)*2)</f>
        <v>0</v>
      </c>
    </row>
  </sheetData>
  <mergeCells count="215">
    <mergeCell ref="A1:K1"/>
    <mergeCell ref="O1:V1"/>
    <mergeCell ref="M111:Q111"/>
    <mergeCell ref="C111:C112"/>
    <mergeCell ref="D111:D112"/>
    <mergeCell ref="B88:B93"/>
    <mergeCell ref="C88:C89"/>
    <mergeCell ref="D88:D89"/>
    <mergeCell ref="C90:C91"/>
    <mergeCell ref="D90:D91"/>
    <mergeCell ref="C92:C93"/>
    <mergeCell ref="D92:D93"/>
    <mergeCell ref="P94:P99"/>
    <mergeCell ref="Q94:Q95"/>
    <mergeCell ref="B94:B99"/>
    <mergeCell ref="C94:C95"/>
    <mergeCell ref="D94:D95"/>
    <mergeCell ref="C96:C97"/>
    <mergeCell ref="D96:D97"/>
    <mergeCell ref="C98:C99"/>
    <mergeCell ref="D98:D99"/>
    <mergeCell ref="P88:P93"/>
    <mergeCell ref="Q88:Q89"/>
    <mergeCell ref="Q98:Q99"/>
    <mergeCell ref="I111:L111"/>
    <mergeCell ref="B82:B87"/>
    <mergeCell ref="C82:C83"/>
    <mergeCell ref="D82:D83"/>
    <mergeCell ref="C84:C85"/>
    <mergeCell ref="D84:D85"/>
    <mergeCell ref="C86:C87"/>
    <mergeCell ref="D86:D87"/>
    <mergeCell ref="B111:B112"/>
    <mergeCell ref="E111:H111"/>
    <mergeCell ref="B70:B75"/>
    <mergeCell ref="C70:C71"/>
    <mergeCell ref="D70:D71"/>
    <mergeCell ref="C72:C73"/>
    <mergeCell ref="D72:D73"/>
    <mergeCell ref="C74:C75"/>
    <mergeCell ref="D74:D75"/>
    <mergeCell ref="B76:B81"/>
    <mergeCell ref="C76:C77"/>
    <mergeCell ref="D76:D77"/>
    <mergeCell ref="C78:C79"/>
    <mergeCell ref="D78:D79"/>
    <mergeCell ref="C80:C81"/>
    <mergeCell ref="D80:D81"/>
    <mergeCell ref="B58:B63"/>
    <mergeCell ref="C58:C59"/>
    <mergeCell ref="D58:D59"/>
    <mergeCell ref="C60:C61"/>
    <mergeCell ref="D60:D61"/>
    <mergeCell ref="C62:C63"/>
    <mergeCell ref="D62:D63"/>
    <mergeCell ref="B64:B69"/>
    <mergeCell ref="C64:C65"/>
    <mergeCell ref="D64:D65"/>
    <mergeCell ref="C66:C67"/>
    <mergeCell ref="D66:D67"/>
    <mergeCell ref="C68:C69"/>
    <mergeCell ref="D68:D69"/>
    <mergeCell ref="B46:B51"/>
    <mergeCell ref="C46:C47"/>
    <mergeCell ref="D46:D47"/>
    <mergeCell ref="C48:C49"/>
    <mergeCell ref="D48:D49"/>
    <mergeCell ref="C50:C51"/>
    <mergeCell ref="D50:D51"/>
    <mergeCell ref="B52:B57"/>
    <mergeCell ref="C52:C53"/>
    <mergeCell ref="D52:D53"/>
    <mergeCell ref="C54:C55"/>
    <mergeCell ref="D54:D55"/>
    <mergeCell ref="C56:C57"/>
    <mergeCell ref="D56:D57"/>
    <mergeCell ref="C38:C39"/>
    <mergeCell ref="D38:D39"/>
    <mergeCell ref="B40:B45"/>
    <mergeCell ref="C40:C41"/>
    <mergeCell ref="D40:D41"/>
    <mergeCell ref="C42:C43"/>
    <mergeCell ref="D42:D43"/>
    <mergeCell ref="C44:C45"/>
    <mergeCell ref="D44:D45"/>
    <mergeCell ref="B28:B33"/>
    <mergeCell ref="C28:C29"/>
    <mergeCell ref="D28:D29"/>
    <mergeCell ref="O11:P15"/>
    <mergeCell ref="A11:B15"/>
    <mergeCell ref="B16:B21"/>
    <mergeCell ref="C16:C17"/>
    <mergeCell ref="D16:D17"/>
    <mergeCell ref="C18:C19"/>
    <mergeCell ref="D18:D19"/>
    <mergeCell ref="C20:C21"/>
    <mergeCell ref="D20:D21"/>
    <mergeCell ref="C30:C31"/>
    <mergeCell ref="D30:D31"/>
    <mergeCell ref="C32:C33"/>
    <mergeCell ref="D32:D33"/>
    <mergeCell ref="O16:O99"/>
    <mergeCell ref="A16:A99"/>
    <mergeCell ref="P82:P87"/>
    <mergeCell ref="B34:B39"/>
    <mergeCell ref="C34:C35"/>
    <mergeCell ref="D34:D35"/>
    <mergeCell ref="C36:C37"/>
    <mergeCell ref="D36:D37"/>
    <mergeCell ref="A3:B3"/>
    <mergeCell ref="O3:P3"/>
    <mergeCell ref="B22:B27"/>
    <mergeCell ref="C22:C23"/>
    <mergeCell ref="D22:D23"/>
    <mergeCell ref="C24:C25"/>
    <mergeCell ref="D24:D25"/>
    <mergeCell ref="C26:C27"/>
    <mergeCell ref="D26:D27"/>
    <mergeCell ref="G11:G15"/>
    <mergeCell ref="F11:F15"/>
    <mergeCell ref="E11:E15"/>
    <mergeCell ref="C3:D3"/>
    <mergeCell ref="Q3:R3"/>
    <mergeCell ref="P16:P21"/>
    <mergeCell ref="Q16:Q17"/>
    <mergeCell ref="R16:R17"/>
    <mergeCell ref="Q18:Q19"/>
    <mergeCell ref="R18:R19"/>
    <mergeCell ref="Q20:Q21"/>
    <mergeCell ref="R20:R21"/>
    <mergeCell ref="P22:P27"/>
    <mergeCell ref="Q22:Q23"/>
    <mergeCell ref="R22:R23"/>
    <mergeCell ref="Q24:Q25"/>
    <mergeCell ref="R24:R25"/>
    <mergeCell ref="Q26:Q27"/>
    <mergeCell ref="R26:R27"/>
    <mergeCell ref="P28:P33"/>
    <mergeCell ref="Q28:Q29"/>
    <mergeCell ref="R28:R29"/>
    <mergeCell ref="Q30:Q31"/>
    <mergeCell ref="R30:R31"/>
    <mergeCell ref="Q32:Q33"/>
    <mergeCell ref="R32:R33"/>
    <mergeCell ref="P34:P39"/>
    <mergeCell ref="Q34:Q35"/>
    <mergeCell ref="R34:R35"/>
    <mergeCell ref="Q36:Q37"/>
    <mergeCell ref="R36:R37"/>
    <mergeCell ref="Q38:Q39"/>
    <mergeCell ref="R38:R39"/>
    <mergeCell ref="P40:P45"/>
    <mergeCell ref="Q40:Q41"/>
    <mergeCell ref="R40:R41"/>
    <mergeCell ref="Q42:Q43"/>
    <mergeCell ref="R42:R43"/>
    <mergeCell ref="Q44:Q45"/>
    <mergeCell ref="R44:R45"/>
    <mergeCell ref="P70:P75"/>
    <mergeCell ref="Q70:Q71"/>
    <mergeCell ref="R70:R71"/>
    <mergeCell ref="Q72:Q73"/>
    <mergeCell ref="R72:R73"/>
    <mergeCell ref="Q74:Q75"/>
    <mergeCell ref="R74:R75"/>
    <mergeCell ref="R64:R65"/>
    <mergeCell ref="Q66:Q67"/>
    <mergeCell ref="R66:R67"/>
    <mergeCell ref="Q68:Q69"/>
    <mergeCell ref="R68:R69"/>
    <mergeCell ref="P76:P81"/>
    <mergeCell ref="P46:P51"/>
    <mergeCell ref="Q46:Q47"/>
    <mergeCell ref="R46:R47"/>
    <mergeCell ref="Q48:Q49"/>
    <mergeCell ref="R48:R49"/>
    <mergeCell ref="Q50:Q51"/>
    <mergeCell ref="R50:R51"/>
    <mergeCell ref="P52:P57"/>
    <mergeCell ref="Q52:Q53"/>
    <mergeCell ref="R52:R53"/>
    <mergeCell ref="Q54:Q55"/>
    <mergeCell ref="R54:R55"/>
    <mergeCell ref="Q56:Q57"/>
    <mergeCell ref="R56:R57"/>
    <mergeCell ref="P58:P63"/>
    <mergeCell ref="Q58:Q59"/>
    <mergeCell ref="R58:R59"/>
    <mergeCell ref="Q60:Q61"/>
    <mergeCell ref="R60:R61"/>
    <mergeCell ref="Q62:Q63"/>
    <mergeCell ref="R62:R63"/>
    <mergeCell ref="P64:P69"/>
    <mergeCell ref="Q64:Q65"/>
    <mergeCell ref="R98:R99"/>
    <mergeCell ref="R82:R83"/>
    <mergeCell ref="Q84:Q85"/>
    <mergeCell ref="R84:R85"/>
    <mergeCell ref="Q86:Q87"/>
    <mergeCell ref="R86:R87"/>
    <mergeCell ref="R88:R89"/>
    <mergeCell ref="Q90:Q91"/>
    <mergeCell ref="R90:R91"/>
    <mergeCell ref="Q92:Q93"/>
    <mergeCell ref="R92:R93"/>
    <mergeCell ref="Q76:Q77"/>
    <mergeCell ref="R76:R77"/>
    <mergeCell ref="Q78:Q79"/>
    <mergeCell ref="R78:R79"/>
    <mergeCell ref="Q80:Q81"/>
    <mergeCell ref="R80:R81"/>
    <mergeCell ref="R94:R95"/>
    <mergeCell ref="Q96:Q97"/>
    <mergeCell ref="R96:R97"/>
    <mergeCell ref="Q82:Q83"/>
  </mergeCells>
  <phoneticPr fontId="2"/>
  <pageMargins left="0.70866141732283472" right="0.70866141732283472" top="0.74803149606299213" bottom="0.74803149606299213" header="0.31496062992125984" footer="0.31496062992125984"/>
  <pageSetup paperSize="9" scale="37" fitToWidth="2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  <pageSetUpPr fitToPage="1"/>
  </sheetPr>
  <dimension ref="A1:CZ154"/>
  <sheetViews>
    <sheetView view="pageBreakPreview" zoomScale="85" zoomScaleNormal="85" zoomScaleSheetLayoutView="85" zoomScalePageLayoutView="70" workbookViewId="0">
      <selection activeCell="BU11" sqref="BU11:BU20"/>
    </sheetView>
  </sheetViews>
  <sheetFormatPr defaultColWidth="9" defaultRowHeight="13.2"/>
  <cols>
    <col min="1" max="3" width="8.88671875" customWidth="1"/>
    <col min="4" max="7" width="9.21875" customWidth="1"/>
    <col min="8" max="8" width="2" customWidth="1"/>
    <col min="9" max="33" width="9.21875" customWidth="1"/>
    <col min="34" max="42" width="8.88671875" customWidth="1"/>
    <col min="43" max="43" width="2.109375" customWidth="1"/>
    <col min="44" max="67" width="8.88671875" customWidth="1"/>
    <col min="69" max="69" width="4.77734375" customWidth="1"/>
    <col min="73" max="73" width="9" customWidth="1"/>
    <col min="105" max="16384" width="9" style="80"/>
  </cols>
  <sheetData>
    <row r="1" spans="1:101" ht="30.75" customHeight="1">
      <c r="A1" s="255" t="s">
        <v>148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AJ1" s="255" t="str">
        <f>A1</f>
        <v>子宮頸がん検診結果入力シート（令和５年度実施分）</v>
      </c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</row>
    <row r="2" spans="1:101" ht="21">
      <c r="A2" s="390" t="s">
        <v>88</v>
      </c>
      <c r="B2" s="390"/>
      <c r="C2" s="376">
        <f>'01 対象者数'!$D$3</f>
        <v>0</v>
      </c>
      <c r="D2" s="377"/>
      <c r="E2" s="377"/>
      <c r="F2" s="378"/>
      <c r="G2" s="257"/>
      <c r="H2" s="257"/>
      <c r="I2" s="379" t="s">
        <v>89</v>
      </c>
      <c r="J2" s="379"/>
      <c r="K2" s="380" t="s">
        <v>93</v>
      </c>
      <c r="L2" s="381"/>
      <c r="M2" s="258"/>
      <c r="N2" s="258"/>
      <c r="O2" s="258"/>
      <c r="P2" s="251"/>
      <c r="Q2" s="251"/>
      <c r="R2" s="251"/>
      <c r="V2" s="177"/>
      <c r="W2" s="177"/>
      <c r="X2" s="177"/>
      <c r="Y2" s="177"/>
      <c r="Z2" s="177"/>
      <c r="AA2" s="177"/>
      <c r="AB2" s="177"/>
      <c r="AJ2" s="390" t="s">
        <v>88</v>
      </c>
      <c r="AK2" s="390"/>
      <c r="AL2" s="376">
        <f>'01 対象者数'!$D$3</f>
        <v>0</v>
      </c>
      <c r="AM2" s="377"/>
      <c r="AN2" s="377"/>
      <c r="AO2" s="378"/>
      <c r="AP2" s="379" t="s">
        <v>89</v>
      </c>
      <c r="AQ2" s="379"/>
      <c r="AR2" s="379"/>
      <c r="AS2" s="380" t="s">
        <v>93</v>
      </c>
      <c r="AT2" s="381"/>
      <c r="AU2" s="258"/>
      <c r="AV2" s="258"/>
      <c r="AW2" s="258"/>
      <c r="AX2" s="251"/>
    </row>
    <row r="3" spans="1:101" ht="14.4">
      <c r="A3" s="259"/>
      <c r="B3" s="259"/>
      <c r="C3" s="259"/>
      <c r="D3" s="259"/>
      <c r="E3" s="259"/>
      <c r="F3" s="259"/>
      <c r="G3" s="251"/>
      <c r="H3" s="251"/>
      <c r="I3" s="260"/>
      <c r="J3" s="251"/>
      <c r="K3" s="251"/>
      <c r="L3" s="251"/>
      <c r="M3" s="251"/>
      <c r="N3" s="251"/>
      <c r="O3" s="259"/>
      <c r="P3" s="259"/>
      <c r="Q3" s="259"/>
      <c r="R3" s="259"/>
      <c r="V3" s="177"/>
      <c r="W3" s="177"/>
      <c r="X3" s="177"/>
      <c r="Y3" s="177"/>
      <c r="Z3" s="177"/>
      <c r="AA3" s="177"/>
      <c r="AB3" s="177"/>
      <c r="AJ3" s="259"/>
      <c r="AK3" s="259"/>
      <c r="AL3" s="259"/>
      <c r="AM3" s="259"/>
      <c r="AN3" s="259"/>
      <c r="AO3" s="259"/>
      <c r="AP3" s="260"/>
      <c r="AQ3" s="251"/>
      <c r="AR3" s="251"/>
      <c r="AS3" s="251"/>
      <c r="AT3" s="251"/>
      <c r="AU3" s="251"/>
      <c r="AV3" s="251"/>
      <c r="AW3" s="259"/>
      <c r="AX3" s="259"/>
    </row>
    <row r="4" spans="1:101" ht="21">
      <c r="A4" s="390" t="s">
        <v>90</v>
      </c>
      <c r="B4" s="390"/>
      <c r="C4" s="399" t="s">
        <v>91</v>
      </c>
      <c r="D4" s="400"/>
      <c r="E4" s="400"/>
      <c r="F4" s="401"/>
      <c r="G4" s="261"/>
      <c r="H4" s="261"/>
      <c r="I4" s="390" t="s">
        <v>92</v>
      </c>
      <c r="J4" s="390"/>
      <c r="K4" s="376" t="s">
        <v>94</v>
      </c>
      <c r="L4" s="377"/>
      <c r="M4" s="377"/>
      <c r="N4" s="377"/>
      <c r="O4" s="377"/>
      <c r="P4" s="378"/>
      <c r="Q4" s="251"/>
      <c r="R4" s="251"/>
      <c r="V4" s="177"/>
      <c r="W4" s="177"/>
      <c r="X4" s="177"/>
      <c r="Y4" s="177"/>
      <c r="Z4" s="177"/>
      <c r="AA4" s="177"/>
      <c r="AB4" s="177"/>
      <c r="AJ4" s="390" t="s">
        <v>90</v>
      </c>
      <c r="AK4" s="390"/>
      <c r="AL4" s="391" t="s">
        <v>95</v>
      </c>
      <c r="AM4" s="392"/>
      <c r="AN4" s="392"/>
      <c r="AO4" s="393"/>
      <c r="AP4" s="390" t="s">
        <v>92</v>
      </c>
      <c r="AQ4" s="390"/>
      <c r="AR4" s="390"/>
      <c r="AS4" s="376" t="s">
        <v>94</v>
      </c>
      <c r="AT4" s="377"/>
      <c r="AU4" s="377"/>
      <c r="AV4" s="377"/>
      <c r="AW4" s="377"/>
      <c r="AX4" s="378"/>
    </row>
    <row r="5" spans="1:101" ht="14.4">
      <c r="A5" s="259"/>
      <c r="B5" s="259"/>
      <c r="C5" s="259"/>
      <c r="D5" s="259"/>
      <c r="E5" s="259"/>
      <c r="F5" s="262"/>
      <c r="G5" s="263"/>
      <c r="H5" s="263"/>
      <c r="I5" s="262"/>
      <c r="J5" s="263"/>
      <c r="K5" s="263"/>
      <c r="L5" s="263"/>
      <c r="M5" s="263"/>
      <c r="N5" s="263"/>
      <c r="O5" s="263"/>
      <c r="P5" s="263"/>
      <c r="Q5" s="263"/>
      <c r="R5" s="264"/>
      <c r="V5" s="177"/>
      <c r="W5" s="177"/>
      <c r="X5" s="177"/>
      <c r="Y5" s="177"/>
      <c r="Z5" s="177"/>
      <c r="AA5" s="177"/>
      <c r="AB5" s="177"/>
      <c r="AJ5" s="259"/>
      <c r="AK5" s="259"/>
      <c r="AL5" s="259"/>
      <c r="AM5" s="259"/>
      <c r="AN5" s="259"/>
      <c r="AO5" s="262"/>
      <c r="AP5" s="262"/>
      <c r="AQ5" s="263"/>
      <c r="AR5" s="263"/>
      <c r="AS5" s="263"/>
      <c r="AT5" s="263"/>
      <c r="AU5" s="263"/>
      <c r="AV5" s="263"/>
      <c r="AW5" s="263"/>
      <c r="AX5" s="263"/>
    </row>
    <row r="6" spans="1:101" ht="14.4">
      <c r="A6" s="265"/>
      <c r="B6" s="265"/>
      <c r="C6" s="265"/>
      <c r="D6" s="266"/>
      <c r="E6" s="266"/>
      <c r="F6" s="266"/>
      <c r="G6" s="266"/>
      <c r="H6" s="266"/>
      <c r="I6" s="264"/>
      <c r="J6" s="264"/>
      <c r="K6" s="264"/>
      <c r="L6" s="264"/>
      <c r="M6" s="264"/>
      <c r="N6" s="264"/>
      <c r="O6" s="264"/>
      <c r="P6" s="264"/>
      <c r="Q6" s="263"/>
      <c r="R6" s="264"/>
      <c r="V6" s="177"/>
      <c r="W6" s="177"/>
      <c r="X6" s="177"/>
      <c r="Y6" s="177"/>
      <c r="Z6" s="177"/>
      <c r="AA6" s="177"/>
      <c r="AB6" s="177"/>
      <c r="AJ6" s="265"/>
      <c r="AK6" s="265"/>
      <c r="AL6" s="265"/>
      <c r="AM6" s="266"/>
      <c r="AN6" s="266"/>
      <c r="AO6" s="266"/>
      <c r="AP6" s="264"/>
      <c r="AQ6" s="264"/>
      <c r="AR6" s="264"/>
      <c r="AS6" s="264"/>
      <c r="AT6" s="264"/>
      <c r="AU6" s="264"/>
      <c r="AV6" s="264"/>
      <c r="AW6" s="264"/>
      <c r="AX6" s="264"/>
    </row>
    <row r="7" spans="1:101" ht="14.4">
      <c r="A7" s="265"/>
      <c r="B7" s="265"/>
      <c r="C7" s="265"/>
      <c r="D7" s="266"/>
      <c r="E7" s="266"/>
      <c r="F7" s="266"/>
      <c r="G7" s="266"/>
      <c r="H7" s="266"/>
      <c r="I7" s="264"/>
      <c r="J7" s="264"/>
      <c r="K7" s="264"/>
      <c r="L7" s="264"/>
      <c r="M7" s="264"/>
      <c r="N7" s="264"/>
      <c r="O7" s="264"/>
      <c r="P7" s="264"/>
      <c r="Q7" s="263"/>
      <c r="R7" s="264"/>
      <c r="V7" s="177"/>
      <c r="W7" s="177"/>
      <c r="X7" s="177"/>
      <c r="Y7" s="177"/>
      <c r="Z7" s="177"/>
      <c r="AA7" s="178"/>
      <c r="AB7" s="177"/>
      <c r="AJ7" s="265"/>
      <c r="AK7" s="265"/>
      <c r="AL7" s="265"/>
      <c r="AM7" s="266"/>
      <c r="AN7" s="266"/>
      <c r="AO7" s="266"/>
      <c r="AP7" s="264"/>
      <c r="AQ7" s="264"/>
      <c r="AR7" s="264"/>
      <c r="AS7" s="264"/>
      <c r="AT7" s="264"/>
      <c r="AU7" s="264"/>
      <c r="AV7" s="264"/>
      <c r="AW7" s="264"/>
      <c r="AX7" s="264"/>
    </row>
    <row r="8" spans="1:101" ht="14.4">
      <c r="A8" s="265"/>
      <c r="B8" s="265"/>
      <c r="C8" s="265"/>
      <c r="D8" s="266"/>
      <c r="E8" s="266"/>
      <c r="F8" s="266"/>
      <c r="G8" s="266"/>
      <c r="H8" s="266"/>
      <c r="I8" s="264"/>
      <c r="J8" s="264"/>
      <c r="K8" s="264"/>
      <c r="L8" s="264"/>
      <c r="M8" s="264"/>
      <c r="N8" s="264"/>
      <c r="O8" s="264"/>
      <c r="P8" s="264"/>
      <c r="Q8" s="263"/>
      <c r="R8" s="264"/>
      <c r="AJ8" s="265"/>
      <c r="AK8" s="265"/>
      <c r="AL8" s="265"/>
      <c r="AM8" s="266"/>
      <c r="AN8" s="266"/>
      <c r="AO8" s="266"/>
      <c r="AP8" s="264"/>
      <c r="AQ8" s="264"/>
      <c r="AR8" s="264"/>
      <c r="AS8" s="264"/>
      <c r="AT8" s="264"/>
      <c r="AU8" s="264"/>
      <c r="AV8" s="264"/>
      <c r="AW8" s="264"/>
      <c r="AX8" s="264"/>
    </row>
    <row r="9" spans="1:101" ht="14.4">
      <c r="A9" s="265"/>
      <c r="B9" s="265"/>
      <c r="C9" s="265"/>
      <c r="D9" s="266"/>
      <c r="E9" s="266"/>
      <c r="F9" s="266"/>
      <c r="G9" s="266"/>
      <c r="H9" s="266"/>
      <c r="I9" s="264"/>
      <c r="J9" s="264"/>
      <c r="K9" s="264"/>
      <c r="L9" s="264"/>
      <c r="M9" s="264"/>
      <c r="N9" s="264"/>
      <c r="O9" s="264"/>
      <c r="P9" s="264"/>
      <c r="Q9" s="263"/>
      <c r="R9" s="264"/>
      <c r="AJ9" s="265"/>
      <c r="AK9" s="265"/>
      <c r="AL9" s="265"/>
      <c r="AM9" s="266"/>
      <c r="AN9" s="266"/>
      <c r="AO9" s="266"/>
      <c r="AP9" s="264"/>
      <c r="AQ9" s="264"/>
      <c r="AR9" s="264"/>
      <c r="AS9" s="264"/>
      <c r="AT9" s="264"/>
      <c r="AU9" s="264"/>
      <c r="AV9" s="264"/>
      <c r="AW9" s="264"/>
      <c r="AX9" s="264"/>
      <c r="BR9" s="382" t="s">
        <v>110</v>
      </c>
      <c r="BS9" s="382"/>
      <c r="BT9" s="382"/>
      <c r="BU9" s="382"/>
      <c r="BV9" s="382"/>
      <c r="BW9" s="382"/>
      <c r="BX9" s="382"/>
      <c r="BY9" s="382"/>
      <c r="BZ9" s="382"/>
      <c r="CA9" s="382"/>
      <c r="CB9" s="382"/>
      <c r="CC9" s="382"/>
      <c r="CD9" s="382"/>
      <c r="CE9" s="382"/>
      <c r="CF9" s="382"/>
      <c r="CG9" s="382"/>
      <c r="CH9" s="382"/>
    </row>
    <row r="10" spans="1:101" ht="14.4">
      <c r="A10" s="265"/>
      <c r="B10" s="265"/>
      <c r="D10" s="266"/>
      <c r="E10" s="266"/>
      <c r="F10" s="266"/>
      <c r="G10" s="266"/>
      <c r="H10" s="266"/>
      <c r="I10" s="264"/>
      <c r="J10" s="264"/>
      <c r="K10" s="264"/>
      <c r="L10" s="264"/>
      <c r="M10" s="264"/>
      <c r="N10" s="264"/>
      <c r="O10" s="264"/>
      <c r="P10" s="264"/>
      <c r="Q10" s="263"/>
      <c r="R10" s="264"/>
      <c r="AJ10" s="265"/>
      <c r="AK10" s="265"/>
      <c r="AM10" s="266"/>
      <c r="AN10" s="266"/>
      <c r="AO10" s="266"/>
      <c r="AP10" s="264"/>
      <c r="AQ10" s="264"/>
      <c r="AR10" s="264"/>
      <c r="AS10" s="264"/>
      <c r="AT10" s="264"/>
      <c r="AU10" s="264"/>
      <c r="AV10" s="264"/>
      <c r="AW10" s="264"/>
      <c r="AX10" s="264"/>
      <c r="BP10" s="267"/>
      <c r="BR10" s="383"/>
      <c r="BS10" s="383"/>
      <c r="BT10" s="383"/>
      <c r="BU10" s="383"/>
      <c r="BV10" s="383"/>
      <c r="BW10" s="383"/>
      <c r="BX10" s="383"/>
      <c r="BY10" s="383"/>
      <c r="BZ10" s="383"/>
      <c r="CA10" s="383"/>
      <c r="CB10" s="383"/>
      <c r="CC10" s="383"/>
      <c r="CD10" s="383"/>
      <c r="CE10" s="383"/>
      <c r="CF10" s="383"/>
      <c r="CG10" s="383"/>
      <c r="CH10" s="383"/>
    </row>
    <row r="11" spans="1:101" ht="27" customHeight="1">
      <c r="A11" s="2"/>
      <c r="B11" s="299" t="s">
        <v>16</v>
      </c>
      <c r="C11" s="395"/>
      <c r="D11" s="322" t="s">
        <v>149</v>
      </c>
      <c r="E11" s="320" t="s">
        <v>81</v>
      </c>
      <c r="F11" s="318" t="s">
        <v>152</v>
      </c>
      <c r="G11" s="311" t="s">
        <v>150</v>
      </c>
      <c r="H11" s="311" t="s">
        <v>128</v>
      </c>
      <c r="I11" s="361" t="s">
        <v>151</v>
      </c>
      <c r="J11" s="371" t="s">
        <v>35</v>
      </c>
      <c r="K11" s="372"/>
      <c r="L11" s="304" t="s">
        <v>99</v>
      </c>
      <c r="M11" s="373"/>
      <c r="N11" s="373"/>
      <c r="O11" s="373"/>
      <c r="P11" s="374"/>
      <c r="Q11" s="385" t="s">
        <v>154</v>
      </c>
      <c r="R11" s="20" t="s">
        <v>36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2"/>
      <c r="AD11" s="21" t="s">
        <v>37</v>
      </c>
      <c r="AE11" s="21"/>
      <c r="AF11" s="21"/>
      <c r="AG11" s="21"/>
      <c r="AJ11" s="2"/>
      <c r="AK11" s="299" t="s">
        <v>16</v>
      </c>
      <c r="AL11" s="395"/>
      <c r="AM11" s="322" t="str">
        <f>$D$11</f>
        <v>住基台帳人口（令和５年度）</v>
      </c>
      <c r="AN11" s="320" t="s">
        <v>81</v>
      </c>
      <c r="AO11" s="318" t="str">
        <f>$F$11</f>
        <v>令和４年度
受診者数</v>
      </c>
      <c r="AP11" s="361" t="str">
        <f>$G$11</f>
        <v>受診者数（令和５年度中）</v>
      </c>
      <c r="AQ11" s="311" t="s">
        <v>128</v>
      </c>
      <c r="AR11" s="361" t="str">
        <f>$I$11</f>
        <v>２年連続受診者数（令和５年度中）</v>
      </c>
      <c r="AS11" s="371" t="s">
        <v>35</v>
      </c>
      <c r="AT11" s="372"/>
      <c r="AU11" s="304" t="s">
        <v>99</v>
      </c>
      <c r="AV11" s="373"/>
      <c r="AW11" s="373"/>
      <c r="AX11" s="373"/>
      <c r="AY11" s="374"/>
      <c r="AZ11" s="385" t="str">
        <f>Q11</f>
        <v>要精密検査者数(令和５年度中）</v>
      </c>
      <c r="BA11" s="20" t="s">
        <v>36</v>
      </c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2"/>
      <c r="BM11" s="21" t="s">
        <v>37</v>
      </c>
      <c r="BN11" s="21"/>
      <c r="BO11" s="21"/>
      <c r="BP11" s="21"/>
      <c r="BR11" s="2"/>
      <c r="BS11" s="299" t="s">
        <v>16</v>
      </c>
      <c r="BT11" s="395"/>
      <c r="BU11" s="322" t="str">
        <f>$D$11</f>
        <v>住基台帳人口（令和５年度）</v>
      </c>
      <c r="BV11" s="320" t="s">
        <v>81</v>
      </c>
      <c r="BW11" s="318" t="str">
        <f>$F$11</f>
        <v>令和４年度
受診者数</v>
      </c>
      <c r="BX11" s="311" t="str">
        <f>$G$11</f>
        <v>受診者数（令和５年度中）</v>
      </c>
      <c r="BY11" s="361" t="str">
        <f>$I$11</f>
        <v>２年連続受診者数（令和５年度中）</v>
      </c>
      <c r="BZ11" s="371" t="s">
        <v>35</v>
      </c>
      <c r="CA11" s="372"/>
      <c r="CB11" s="304" t="s">
        <v>99</v>
      </c>
      <c r="CC11" s="373"/>
      <c r="CD11" s="373"/>
      <c r="CE11" s="373"/>
      <c r="CF11" s="374"/>
      <c r="CG11" s="385" t="str">
        <f>Q11</f>
        <v>要精密検査者数(令和５年度中）</v>
      </c>
      <c r="CH11" s="292" t="s">
        <v>36</v>
      </c>
      <c r="CI11" s="349"/>
      <c r="CJ11" s="349"/>
      <c r="CK11" s="349"/>
      <c r="CL11" s="349"/>
      <c r="CM11" s="349"/>
      <c r="CN11" s="349"/>
      <c r="CO11" s="349"/>
      <c r="CP11" s="349"/>
      <c r="CQ11" s="349"/>
      <c r="CR11" s="349"/>
      <c r="CS11" s="350"/>
      <c r="CT11" s="21" t="s">
        <v>37</v>
      </c>
      <c r="CU11" s="21"/>
      <c r="CV11" s="21"/>
      <c r="CW11" s="21"/>
    </row>
    <row r="12" spans="1:101">
      <c r="A12" s="7"/>
      <c r="B12" s="396"/>
      <c r="C12" s="397"/>
      <c r="D12" s="323"/>
      <c r="E12" s="321"/>
      <c r="F12" s="319"/>
      <c r="G12" s="312"/>
      <c r="H12" s="312"/>
      <c r="I12" s="362"/>
      <c r="J12" s="24"/>
      <c r="K12" s="25"/>
      <c r="L12" s="26"/>
      <c r="M12" s="26"/>
      <c r="N12" s="26"/>
      <c r="O12" s="26"/>
      <c r="P12" s="27"/>
      <c r="Q12" s="386"/>
      <c r="R12" s="28" t="s">
        <v>38</v>
      </c>
      <c r="S12" s="29"/>
      <c r="T12" s="29"/>
      <c r="U12" s="29"/>
      <c r="V12" s="29"/>
      <c r="W12" s="29"/>
      <c r="X12" s="29"/>
      <c r="Y12" s="29"/>
      <c r="Z12" s="29"/>
      <c r="AA12" s="29"/>
      <c r="AB12" s="243"/>
      <c r="AC12" s="30"/>
      <c r="AD12" s="388" t="s">
        <v>39</v>
      </c>
      <c r="AE12" s="356"/>
      <c r="AF12" s="357" t="s">
        <v>40</v>
      </c>
      <c r="AG12" s="358"/>
      <c r="AJ12" s="7"/>
      <c r="AK12" s="396"/>
      <c r="AL12" s="397"/>
      <c r="AM12" s="323"/>
      <c r="AN12" s="321"/>
      <c r="AO12" s="319"/>
      <c r="AP12" s="362"/>
      <c r="AQ12" s="312"/>
      <c r="AR12" s="362"/>
      <c r="AS12" s="24"/>
      <c r="AT12" s="25"/>
      <c r="AU12" s="26"/>
      <c r="AV12" s="26"/>
      <c r="AW12" s="26"/>
      <c r="AX12" s="26"/>
      <c r="AY12" s="27"/>
      <c r="AZ12" s="386"/>
      <c r="BA12" s="28" t="s">
        <v>38</v>
      </c>
      <c r="BB12" s="29"/>
      <c r="BC12" s="29"/>
      <c r="BD12" s="29"/>
      <c r="BE12" s="29"/>
      <c r="BF12" s="29"/>
      <c r="BG12" s="29"/>
      <c r="BH12" s="29"/>
      <c r="BI12" s="29"/>
      <c r="BJ12" s="29"/>
      <c r="BK12" s="243"/>
      <c r="BL12" s="30"/>
      <c r="BM12" s="388" t="s">
        <v>39</v>
      </c>
      <c r="BN12" s="356"/>
      <c r="BO12" s="357" t="s">
        <v>40</v>
      </c>
      <c r="BP12" s="358"/>
      <c r="BR12" s="7"/>
      <c r="BS12" s="396"/>
      <c r="BT12" s="397"/>
      <c r="BU12" s="323"/>
      <c r="BV12" s="321"/>
      <c r="BW12" s="319"/>
      <c r="BX12" s="312"/>
      <c r="BY12" s="362"/>
      <c r="BZ12" s="24"/>
      <c r="CA12" s="25"/>
      <c r="CB12" s="26"/>
      <c r="CC12" s="26"/>
      <c r="CD12" s="26"/>
      <c r="CE12" s="26"/>
      <c r="CF12" s="27"/>
      <c r="CG12" s="386"/>
      <c r="CH12" s="351" t="s">
        <v>126</v>
      </c>
      <c r="CI12" s="352"/>
      <c r="CJ12" s="352"/>
      <c r="CK12" s="352"/>
      <c r="CL12" s="352"/>
      <c r="CM12" s="352"/>
      <c r="CN12" s="352"/>
      <c r="CO12" s="352"/>
      <c r="CP12" s="352"/>
      <c r="CQ12" s="353"/>
      <c r="CR12" s="243"/>
      <c r="CS12" s="30"/>
      <c r="CT12" s="293" t="s">
        <v>39</v>
      </c>
      <c r="CU12" s="356"/>
      <c r="CV12" s="357" t="s">
        <v>40</v>
      </c>
      <c r="CW12" s="358"/>
    </row>
    <row r="13" spans="1:101">
      <c r="A13" s="7"/>
      <c r="B13" s="396"/>
      <c r="C13" s="397"/>
      <c r="D13" s="323"/>
      <c r="E13" s="321"/>
      <c r="F13" s="319"/>
      <c r="G13" s="312"/>
      <c r="H13" s="312"/>
      <c r="I13" s="362"/>
      <c r="J13" s="24"/>
      <c r="K13" s="25"/>
      <c r="L13" s="26"/>
      <c r="M13" s="26"/>
      <c r="N13" s="26"/>
      <c r="O13" s="26"/>
      <c r="P13" s="27"/>
      <c r="Q13" s="386"/>
      <c r="R13" s="11"/>
      <c r="S13" s="28" t="s">
        <v>41</v>
      </c>
      <c r="T13" s="29"/>
      <c r="U13" s="29"/>
      <c r="V13" s="31"/>
      <c r="W13" s="31"/>
      <c r="X13" s="29"/>
      <c r="Y13" s="29"/>
      <c r="Z13" s="29"/>
      <c r="AA13" s="31"/>
      <c r="AB13" s="32"/>
      <c r="AC13" s="33"/>
      <c r="AD13" s="34"/>
      <c r="AE13" s="21"/>
      <c r="AF13" s="35"/>
      <c r="AG13" s="21"/>
      <c r="AJ13" s="7"/>
      <c r="AK13" s="396"/>
      <c r="AL13" s="397"/>
      <c r="AM13" s="323"/>
      <c r="AN13" s="321"/>
      <c r="AO13" s="319"/>
      <c r="AP13" s="362"/>
      <c r="AQ13" s="312"/>
      <c r="AR13" s="362"/>
      <c r="AS13" s="24"/>
      <c r="AT13" s="25"/>
      <c r="AU13" s="26"/>
      <c r="AV13" s="26"/>
      <c r="AW13" s="26"/>
      <c r="AX13" s="26"/>
      <c r="AY13" s="27"/>
      <c r="AZ13" s="386"/>
      <c r="BA13" s="11"/>
      <c r="BB13" s="28" t="s">
        <v>41</v>
      </c>
      <c r="BC13" s="29"/>
      <c r="BD13" s="29"/>
      <c r="BE13" s="31"/>
      <c r="BF13" s="31"/>
      <c r="BG13" s="29"/>
      <c r="BH13" s="29"/>
      <c r="BI13" s="29"/>
      <c r="BJ13" s="31"/>
      <c r="BK13" s="32"/>
      <c r="BL13" s="33"/>
      <c r="BM13" s="34"/>
      <c r="BN13" s="21"/>
      <c r="BO13" s="35"/>
      <c r="BP13" s="21"/>
      <c r="BR13" s="7"/>
      <c r="BS13" s="396"/>
      <c r="BT13" s="397"/>
      <c r="BU13" s="323"/>
      <c r="BV13" s="321"/>
      <c r="BW13" s="319"/>
      <c r="BX13" s="312"/>
      <c r="BY13" s="362"/>
      <c r="BZ13" s="24"/>
      <c r="CA13" s="25"/>
      <c r="CB13" s="26"/>
      <c r="CC13" s="26"/>
      <c r="CD13" s="26"/>
      <c r="CE13" s="26"/>
      <c r="CF13" s="27"/>
      <c r="CG13" s="386"/>
      <c r="CH13" s="11"/>
      <c r="CI13" s="301" t="s">
        <v>41</v>
      </c>
      <c r="CJ13" s="354"/>
      <c r="CK13" s="354"/>
      <c r="CL13" s="354"/>
      <c r="CM13" s="354"/>
      <c r="CN13" s="354"/>
      <c r="CO13" s="354"/>
      <c r="CP13" s="354"/>
      <c r="CQ13" s="355"/>
      <c r="CR13" s="32"/>
      <c r="CS13" s="33"/>
      <c r="CT13" s="241"/>
      <c r="CU13" s="245"/>
      <c r="CV13" s="240"/>
      <c r="CW13" s="245"/>
    </row>
    <row r="14" spans="1:101" ht="13.5" customHeight="1">
      <c r="A14" s="7"/>
      <c r="B14" s="396"/>
      <c r="C14" s="397"/>
      <c r="D14" s="323"/>
      <c r="E14" s="321"/>
      <c r="F14" s="319"/>
      <c r="G14" s="312"/>
      <c r="H14" s="312"/>
      <c r="I14" s="362"/>
      <c r="J14" s="36" t="s">
        <v>42</v>
      </c>
      <c r="K14" s="45" t="s">
        <v>43</v>
      </c>
      <c r="L14" s="37" t="s">
        <v>44</v>
      </c>
      <c r="M14" s="37" t="s">
        <v>45</v>
      </c>
      <c r="N14" s="37" t="s">
        <v>46</v>
      </c>
      <c r="O14" s="37" t="s">
        <v>47</v>
      </c>
      <c r="P14" s="38" t="s">
        <v>48</v>
      </c>
      <c r="Q14" s="386"/>
      <c r="R14" s="39"/>
      <c r="S14" s="307" t="s">
        <v>97</v>
      </c>
      <c r="T14" s="40"/>
      <c r="U14" s="311" t="s">
        <v>115</v>
      </c>
      <c r="V14" s="359" t="s">
        <v>116</v>
      </c>
      <c r="W14" s="359" t="s">
        <v>117</v>
      </c>
      <c r="X14" s="359" t="s">
        <v>118</v>
      </c>
      <c r="Y14" s="359" t="s">
        <v>119</v>
      </c>
      <c r="Z14" s="359" t="s">
        <v>120</v>
      </c>
      <c r="AA14" s="363" t="s">
        <v>130</v>
      </c>
      <c r="AB14" s="244" t="s">
        <v>50</v>
      </c>
      <c r="AC14" s="27" t="s">
        <v>51</v>
      </c>
      <c r="AD14" s="41"/>
      <c r="AE14" s="42"/>
      <c r="AF14" s="45"/>
      <c r="AG14" s="42"/>
      <c r="AJ14" s="7"/>
      <c r="AK14" s="396"/>
      <c r="AL14" s="397"/>
      <c r="AM14" s="323"/>
      <c r="AN14" s="321"/>
      <c r="AO14" s="319"/>
      <c r="AP14" s="362"/>
      <c r="AQ14" s="312"/>
      <c r="AR14" s="362"/>
      <c r="AS14" s="36" t="s">
        <v>42</v>
      </c>
      <c r="AT14" s="45" t="s">
        <v>43</v>
      </c>
      <c r="AU14" s="37" t="s">
        <v>44</v>
      </c>
      <c r="AV14" s="37" t="s">
        <v>45</v>
      </c>
      <c r="AW14" s="37" t="s">
        <v>46</v>
      </c>
      <c r="AX14" s="37" t="s">
        <v>47</v>
      </c>
      <c r="AY14" s="38" t="s">
        <v>48</v>
      </c>
      <c r="AZ14" s="386"/>
      <c r="BA14" s="39"/>
      <c r="BB14" s="307" t="s">
        <v>97</v>
      </c>
      <c r="BC14" s="40"/>
      <c r="BD14" s="311" t="s">
        <v>115</v>
      </c>
      <c r="BE14" s="359" t="s">
        <v>116</v>
      </c>
      <c r="BF14" s="359" t="s">
        <v>117</v>
      </c>
      <c r="BG14" s="359" t="s">
        <v>118</v>
      </c>
      <c r="BH14" s="359" t="s">
        <v>119</v>
      </c>
      <c r="BI14" s="359" t="s">
        <v>120</v>
      </c>
      <c r="BJ14" s="363" t="s">
        <v>130</v>
      </c>
      <c r="BK14" s="244" t="s">
        <v>50</v>
      </c>
      <c r="BL14" s="27" t="s">
        <v>51</v>
      </c>
      <c r="BM14" s="41"/>
      <c r="BN14" s="42"/>
      <c r="BO14" s="45"/>
      <c r="BP14" s="42"/>
      <c r="BR14" s="7"/>
      <c r="BS14" s="396"/>
      <c r="BT14" s="397"/>
      <c r="BU14" s="323"/>
      <c r="BV14" s="321"/>
      <c r="BW14" s="319"/>
      <c r="BX14" s="312"/>
      <c r="BY14" s="362"/>
      <c r="BZ14" s="36" t="s">
        <v>42</v>
      </c>
      <c r="CA14" s="45" t="s">
        <v>43</v>
      </c>
      <c r="CB14" s="37" t="s">
        <v>44</v>
      </c>
      <c r="CC14" s="37" t="s">
        <v>45</v>
      </c>
      <c r="CD14" s="37" t="s">
        <v>46</v>
      </c>
      <c r="CE14" s="37" t="s">
        <v>47</v>
      </c>
      <c r="CF14" s="38" t="s">
        <v>48</v>
      </c>
      <c r="CG14" s="386"/>
      <c r="CH14" s="39"/>
      <c r="CI14" s="307" t="s">
        <v>97</v>
      </c>
      <c r="CJ14" s="40"/>
      <c r="CK14" s="311" t="s">
        <v>124</v>
      </c>
      <c r="CL14" s="311" t="s">
        <v>125</v>
      </c>
      <c r="CM14" s="311" t="s">
        <v>49</v>
      </c>
      <c r="CN14" s="311" t="s">
        <v>118</v>
      </c>
      <c r="CO14" s="311" t="s">
        <v>119</v>
      </c>
      <c r="CP14" s="311" t="s">
        <v>120</v>
      </c>
      <c r="CQ14" s="363" t="s">
        <v>131</v>
      </c>
      <c r="CR14" s="244" t="s">
        <v>50</v>
      </c>
      <c r="CS14" s="27" t="s">
        <v>51</v>
      </c>
      <c r="CT14" s="41"/>
      <c r="CU14" s="42"/>
      <c r="CV14" s="45"/>
      <c r="CW14" s="42"/>
    </row>
    <row r="15" spans="1:101" ht="13.5" customHeight="1">
      <c r="A15" s="7"/>
      <c r="B15" s="396"/>
      <c r="C15" s="397"/>
      <c r="D15" s="323"/>
      <c r="E15" s="321"/>
      <c r="F15" s="319"/>
      <c r="G15" s="312"/>
      <c r="H15" s="312"/>
      <c r="I15" s="362"/>
      <c r="J15" s="44"/>
      <c r="K15" s="43"/>
      <c r="L15" s="37"/>
      <c r="M15" s="37" t="s">
        <v>52</v>
      </c>
      <c r="N15" s="37"/>
      <c r="O15" s="37"/>
      <c r="P15" s="38"/>
      <c r="Q15" s="386"/>
      <c r="R15" s="370" t="s">
        <v>98</v>
      </c>
      <c r="S15" s="375"/>
      <c r="T15" s="46"/>
      <c r="U15" s="312"/>
      <c r="V15" s="360"/>
      <c r="W15" s="360"/>
      <c r="X15" s="360"/>
      <c r="Y15" s="360"/>
      <c r="Z15" s="360"/>
      <c r="AA15" s="364"/>
      <c r="AB15" s="244"/>
      <c r="AC15" s="47"/>
      <c r="AD15" s="386" t="s">
        <v>53</v>
      </c>
      <c r="AE15" s="311" t="s">
        <v>54</v>
      </c>
      <c r="AF15" s="312" t="s">
        <v>53</v>
      </c>
      <c r="AG15" s="311" t="s">
        <v>54</v>
      </c>
      <c r="AJ15" s="7"/>
      <c r="AK15" s="396"/>
      <c r="AL15" s="397"/>
      <c r="AM15" s="323"/>
      <c r="AN15" s="321"/>
      <c r="AO15" s="319"/>
      <c r="AP15" s="362"/>
      <c r="AQ15" s="312"/>
      <c r="AR15" s="362"/>
      <c r="AS15" s="44"/>
      <c r="AT15" s="43"/>
      <c r="AU15" s="37"/>
      <c r="AV15" s="37" t="s">
        <v>52</v>
      </c>
      <c r="AW15" s="37"/>
      <c r="AX15" s="37"/>
      <c r="AY15" s="38"/>
      <c r="AZ15" s="386"/>
      <c r="BA15" s="370" t="s">
        <v>98</v>
      </c>
      <c r="BB15" s="375"/>
      <c r="BC15" s="46"/>
      <c r="BD15" s="312"/>
      <c r="BE15" s="360"/>
      <c r="BF15" s="360"/>
      <c r="BG15" s="360"/>
      <c r="BH15" s="360"/>
      <c r="BI15" s="360"/>
      <c r="BJ15" s="364"/>
      <c r="BK15" s="244"/>
      <c r="BL15" s="47"/>
      <c r="BM15" s="386" t="s">
        <v>53</v>
      </c>
      <c r="BN15" s="311" t="s">
        <v>54</v>
      </c>
      <c r="BO15" s="312" t="s">
        <v>53</v>
      </c>
      <c r="BP15" s="311" t="s">
        <v>54</v>
      </c>
      <c r="BR15" s="7"/>
      <c r="BS15" s="396"/>
      <c r="BT15" s="397"/>
      <c r="BU15" s="323"/>
      <c r="BV15" s="321"/>
      <c r="BW15" s="319"/>
      <c r="BX15" s="312"/>
      <c r="BY15" s="362"/>
      <c r="BZ15" s="44"/>
      <c r="CA15" s="43"/>
      <c r="CB15" s="37"/>
      <c r="CC15" s="37" t="s">
        <v>52</v>
      </c>
      <c r="CD15" s="37"/>
      <c r="CE15" s="37"/>
      <c r="CF15" s="38"/>
      <c r="CG15" s="386"/>
      <c r="CH15" s="370" t="s">
        <v>98</v>
      </c>
      <c r="CI15" s="375"/>
      <c r="CJ15" s="46"/>
      <c r="CK15" s="312"/>
      <c r="CL15" s="312"/>
      <c r="CM15" s="312"/>
      <c r="CN15" s="312"/>
      <c r="CO15" s="312"/>
      <c r="CP15" s="312"/>
      <c r="CQ15" s="364"/>
      <c r="CR15" s="244"/>
      <c r="CS15" s="47"/>
      <c r="CT15" s="366" t="s">
        <v>53</v>
      </c>
      <c r="CU15" s="311" t="s">
        <v>54</v>
      </c>
      <c r="CV15" s="312" t="s">
        <v>53</v>
      </c>
      <c r="CW15" s="311" t="s">
        <v>54</v>
      </c>
    </row>
    <row r="16" spans="1:101" ht="13.5" customHeight="1">
      <c r="A16" s="7"/>
      <c r="B16" s="396"/>
      <c r="C16" s="397"/>
      <c r="D16" s="323"/>
      <c r="E16" s="321"/>
      <c r="F16" s="319"/>
      <c r="G16" s="312"/>
      <c r="H16" s="312"/>
      <c r="I16" s="362"/>
      <c r="J16" s="48"/>
      <c r="K16" s="7"/>
      <c r="L16" s="14"/>
      <c r="M16" s="14"/>
      <c r="N16" s="14"/>
      <c r="O16" s="14"/>
      <c r="P16" s="49"/>
      <c r="Q16" s="386"/>
      <c r="R16" s="370"/>
      <c r="S16" s="375"/>
      <c r="T16" s="389" t="s">
        <v>114</v>
      </c>
      <c r="U16" s="312"/>
      <c r="V16" s="360"/>
      <c r="W16" s="360"/>
      <c r="X16" s="360"/>
      <c r="Y16" s="360"/>
      <c r="Z16" s="360"/>
      <c r="AA16" s="364"/>
      <c r="AB16" s="14"/>
      <c r="AC16" s="49"/>
      <c r="AD16" s="386"/>
      <c r="AE16" s="312"/>
      <c r="AF16" s="312"/>
      <c r="AG16" s="312"/>
      <c r="AJ16" s="7"/>
      <c r="AK16" s="396"/>
      <c r="AL16" s="397"/>
      <c r="AM16" s="323"/>
      <c r="AN16" s="321"/>
      <c r="AO16" s="319"/>
      <c r="AP16" s="362"/>
      <c r="AQ16" s="312"/>
      <c r="AR16" s="362"/>
      <c r="AS16" s="48"/>
      <c r="AT16" s="7"/>
      <c r="AU16" s="14"/>
      <c r="AV16" s="14"/>
      <c r="AW16" s="14"/>
      <c r="AX16" s="14"/>
      <c r="AY16" s="49"/>
      <c r="AZ16" s="386"/>
      <c r="BA16" s="370"/>
      <c r="BB16" s="375"/>
      <c r="BC16" s="389" t="s">
        <v>114</v>
      </c>
      <c r="BD16" s="312"/>
      <c r="BE16" s="360"/>
      <c r="BF16" s="360"/>
      <c r="BG16" s="360"/>
      <c r="BH16" s="360"/>
      <c r="BI16" s="360"/>
      <c r="BJ16" s="364"/>
      <c r="BK16" s="14"/>
      <c r="BL16" s="49"/>
      <c r="BM16" s="386"/>
      <c r="BN16" s="312"/>
      <c r="BO16" s="312"/>
      <c r="BP16" s="312"/>
      <c r="BR16" s="7"/>
      <c r="BS16" s="396"/>
      <c r="BT16" s="397"/>
      <c r="BU16" s="323"/>
      <c r="BV16" s="321"/>
      <c r="BW16" s="319"/>
      <c r="BX16" s="312"/>
      <c r="BY16" s="362"/>
      <c r="BZ16" s="48"/>
      <c r="CA16" s="7"/>
      <c r="CB16" s="14"/>
      <c r="CC16" s="14"/>
      <c r="CD16" s="14"/>
      <c r="CE16" s="14"/>
      <c r="CF16" s="49"/>
      <c r="CG16" s="386"/>
      <c r="CH16" s="370"/>
      <c r="CI16" s="375"/>
      <c r="CJ16" s="311" t="s">
        <v>123</v>
      </c>
      <c r="CK16" s="312"/>
      <c r="CL16" s="312"/>
      <c r="CM16" s="312"/>
      <c r="CN16" s="312"/>
      <c r="CO16" s="312"/>
      <c r="CP16" s="312"/>
      <c r="CQ16" s="364"/>
      <c r="CR16" s="14"/>
      <c r="CS16" s="49"/>
      <c r="CT16" s="366"/>
      <c r="CU16" s="312"/>
      <c r="CV16" s="312"/>
      <c r="CW16" s="312"/>
    </row>
    <row r="17" spans="1:101">
      <c r="A17" s="7"/>
      <c r="B17" s="396"/>
      <c r="C17" s="397"/>
      <c r="D17" s="323"/>
      <c r="E17" s="321"/>
      <c r="F17" s="319"/>
      <c r="G17" s="312"/>
      <c r="H17" s="312"/>
      <c r="I17" s="362"/>
      <c r="J17" s="48"/>
      <c r="K17" s="7"/>
      <c r="L17" s="14"/>
      <c r="M17" s="14"/>
      <c r="N17" s="14"/>
      <c r="O17" s="14"/>
      <c r="P17" s="49"/>
      <c r="Q17" s="386"/>
      <c r="R17" s="23"/>
      <c r="S17" s="375"/>
      <c r="T17" s="370"/>
      <c r="U17" s="312"/>
      <c r="V17" s="360"/>
      <c r="W17" s="360"/>
      <c r="X17" s="360"/>
      <c r="Y17" s="360"/>
      <c r="Z17" s="360"/>
      <c r="AA17" s="364"/>
      <c r="AB17" s="14"/>
      <c r="AC17" s="49"/>
      <c r="AD17" s="386"/>
      <c r="AE17" s="312"/>
      <c r="AF17" s="312"/>
      <c r="AG17" s="312"/>
      <c r="AJ17" s="7"/>
      <c r="AK17" s="396"/>
      <c r="AL17" s="397"/>
      <c r="AM17" s="323"/>
      <c r="AN17" s="321"/>
      <c r="AO17" s="319"/>
      <c r="AP17" s="362"/>
      <c r="AQ17" s="312"/>
      <c r="AR17" s="362"/>
      <c r="AS17" s="48"/>
      <c r="AT17" s="7"/>
      <c r="AU17" s="14"/>
      <c r="AV17" s="14"/>
      <c r="AW17" s="14"/>
      <c r="AX17" s="14"/>
      <c r="AY17" s="49"/>
      <c r="AZ17" s="386"/>
      <c r="BA17" s="23"/>
      <c r="BB17" s="375"/>
      <c r="BC17" s="370"/>
      <c r="BD17" s="312"/>
      <c r="BE17" s="360"/>
      <c r="BF17" s="360"/>
      <c r="BG17" s="360"/>
      <c r="BH17" s="360"/>
      <c r="BI17" s="360"/>
      <c r="BJ17" s="364"/>
      <c r="BK17" s="14"/>
      <c r="BL17" s="49"/>
      <c r="BM17" s="386"/>
      <c r="BN17" s="312"/>
      <c r="BO17" s="312"/>
      <c r="BP17" s="312"/>
      <c r="BR17" s="7"/>
      <c r="BS17" s="396"/>
      <c r="BT17" s="397"/>
      <c r="BU17" s="323"/>
      <c r="BV17" s="321"/>
      <c r="BW17" s="319"/>
      <c r="BX17" s="312"/>
      <c r="BY17" s="362"/>
      <c r="BZ17" s="48"/>
      <c r="CA17" s="7"/>
      <c r="CB17" s="14"/>
      <c r="CC17" s="14"/>
      <c r="CD17" s="14"/>
      <c r="CE17" s="14"/>
      <c r="CF17" s="49"/>
      <c r="CG17" s="386"/>
      <c r="CH17" s="23"/>
      <c r="CI17" s="375"/>
      <c r="CJ17" s="312"/>
      <c r="CK17" s="312"/>
      <c r="CL17" s="312"/>
      <c r="CM17" s="312"/>
      <c r="CN17" s="312"/>
      <c r="CO17" s="312"/>
      <c r="CP17" s="312"/>
      <c r="CQ17" s="364"/>
      <c r="CR17" s="14"/>
      <c r="CS17" s="49"/>
      <c r="CT17" s="366"/>
      <c r="CU17" s="312"/>
      <c r="CV17" s="312"/>
      <c r="CW17" s="312"/>
    </row>
    <row r="18" spans="1:101">
      <c r="A18" s="7"/>
      <c r="B18" s="396"/>
      <c r="C18" s="397"/>
      <c r="D18" s="323"/>
      <c r="E18" s="321"/>
      <c r="F18" s="319"/>
      <c r="G18" s="312"/>
      <c r="H18" s="312"/>
      <c r="I18" s="362"/>
      <c r="J18" s="48"/>
      <c r="K18" s="7"/>
      <c r="L18" s="14"/>
      <c r="M18" s="14"/>
      <c r="N18" s="14"/>
      <c r="O18" s="14"/>
      <c r="P18" s="49"/>
      <c r="Q18" s="386"/>
      <c r="R18" s="23"/>
      <c r="S18" s="375"/>
      <c r="T18" s="370"/>
      <c r="U18" s="312"/>
      <c r="V18" s="360"/>
      <c r="W18" s="360"/>
      <c r="X18" s="360"/>
      <c r="Y18" s="360"/>
      <c r="Z18" s="360"/>
      <c r="AA18" s="364"/>
      <c r="AB18" s="14"/>
      <c r="AC18" s="49"/>
      <c r="AD18" s="386"/>
      <c r="AE18" s="312"/>
      <c r="AF18" s="312"/>
      <c r="AG18" s="312"/>
      <c r="AJ18" s="7"/>
      <c r="AK18" s="396"/>
      <c r="AL18" s="397"/>
      <c r="AM18" s="323"/>
      <c r="AN18" s="321"/>
      <c r="AO18" s="319"/>
      <c r="AP18" s="362"/>
      <c r="AQ18" s="312"/>
      <c r="AR18" s="362"/>
      <c r="AS18" s="48"/>
      <c r="AT18" s="7"/>
      <c r="AU18" s="14"/>
      <c r="AV18" s="14"/>
      <c r="AW18" s="14"/>
      <c r="AX18" s="14"/>
      <c r="AY18" s="49"/>
      <c r="AZ18" s="386"/>
      <c r="BA18" s="23"/>
      <c r="BB18" s="375"/>
      <c r="BC18" s="370"/>
      <c r="BD18" s="312"/>
      <c r="BE18" s="360"/>
      <c r="BF18" s="360"/>
      <c r="BG18" s="360"/>
      <c r="BH18" s="360"/>
      <c r="BI18" s="360"/>
      <c r="BJ18" s="364"/>
      <c r="BK18" s="14"/>
      <c r="BL18" s="49"/>
      <c r="BM18" s="386"/>
      <c r="BN18" s="312"/>
      <c r="BO18" s="312"/>
      <c r="BP18" s="312"/>
      <c r="BR18" s="7"/>
      <c r="BS18" s="396"/>
      <c r="BT18" s="397"/>
      <c r="BU18" s="323"/>
      <c r="BV18" s="321"/>
      <c r="BW18" s="319"/>
      <c r="BX18" s="312"/>
      <c r="BY18" s="362"/>
      <c r="BZ18" s="48"/>
      <c r="CA18" s="7"/>
      <c r="CB18" s="14"/>
      <c r="CC18" s="14"/>
      <c r="CD18" s="14"/>
      <c r="CE18" s="14"/>
      <c r="CF18" s="49"/>
      <c r="CG18" s="386"/>
      <c r="CH18" s="23"/>
      <c r="CI18" s="375"/>
      <c r="CJ18" s="312"/>
      <c r="CK18" s="312"/>
      <c r="CL18" s="312"/>
      <c r="CM18" s="312"/>
      <c r="CN18" s="312"/>
      <c r="CO18" s="312"/>
      <c r="CP18" s="312"/>
      <c r="CQ18" s="364"/>
      <c r="CR18" s="14"/>
      <c r="CS18" s="49"/>
      <c r="CT18" s="366"/>
      <c r="CU18" s="312"/>
      <c r="CV18" s="312"/>
      <c r="CW18" s="312"/>
    </row>
    <row r="19" spans="1:101">
      <c r="A19" s="7"/>
      <c r="B19" s="396"/>
      <c r="C19" s="397"/>
      <c r="D19" s="323"/>
      <c r="E19" s="321"/>
      <c r="F19" s="319"/>
      <c r="G19" s="312"/>
      <c r="H19" s="312"/>
      <c r="I19" s="362"/>
      <c r="J19" s="48"/>
      <c r="K19" s="7"/>
      <c r="L19" s="14"/>
      <c r="M19" s="14"/>
      <c r="N19" s="14"/>
      <c r="O19" s="14"/>
      <c r="P19" s="49"/>
      <c r="Q19" s="386"/>
      <c r="R19" s="23"/>
      <c r="S19" s="375"/>
      <c r="T19" s="370"/>
      <c r="U19" s="312"/>
      <c r="V19" s="360"/>
      <c r="W19" s="360"/>
      <c r="X19" s="360"/>
      <c r="Y19" s="360"/>
      <c r="Z19" s="360"/>
      <c r="AA19" s="364"/>
      <c r="AB19" s="14"/>
      <c r="AC19" s="49"/>
      <c r="AD19" s="386"/>
      <c r="AE19" s="312"/>
      <c r="AF19" s="312"/>
      <c r="AG19" s="312"/>
      <c r="AJ19" s="7"/>
      <c r="AK19" s="396"/>
      <c r="AL19" s="397"/>
      <c r="AM19" s="323"/>
      <c r="AN19" s="321"/>
      <c r="AO19" s="319"/>
      <c r="AP19" s="362"/>
      <c r="AQ19" s="312"/>
      <c r="AR19" s="362"/>
      <c r="AS19" s="48"/>
      <c r="AT19" s="7"/>
      <c r="AU19" s="14"/>
      <c r="AV19" s="14"/>
      <c r="AW19" s="14"/>
      <c r="AX19" s="14"/>
      <c r="AY19" s="49"/>
      <c r="AZ19" s="386"/>
      <c r="BA19" s="23"/>
      <c r="BB19" s="375"/>
      <c r="BC19" s="370"/>
      <c r="BD19" s="312"/>
      <c r="BE19" s="360"/>
      <c r="BF19" s="360"/>
      <c r="BG19" s="360"/>
      <c r="BH19" s="360"/>
      <c r="BI19" s="360"/>
      <c r="BJ19" s="364"/>
      <c r="BK19" s="14"/>
      <c r="BL19" s="49"/>
      <c r="BM19" s="386"/>
      <c r="BN19" s="312"/>
      <c r="BO19" s="312"/>
      <c r="BP19" s="312"/>
      <c r="BR19" s="7"/>
      <c r="BS19" s="396"/>
      <c r="BT19" s="397"/>
      <c r="BU19" s="323"/>
      <c r="BV19" s="321"/>
      <c r="BW19" s="319"/>
      <c r="BX19" s="312"/>
      <c r="BY19" s="362"/>
      <c r="BZ19" s="48"/>
      <c r="CA19" s="7"/>
      <c r="CB19" s="14"/>
      <c r="CC19" s="14"/>
      <c r="CD19" s="14"/>
      <c r="CE19" s="14"/>
      <c r="CF19" s="49"/>
      <c r="CG19" s="386"/>
      <c r="CH19" s="23"/>
      <c r="CI19" s="375"/>
      <c r="CJ19" s="312"/>
      <c r="CK19" s="312"/>
      <c r="CL19" s="312"/>
      <c r="CM19" s="312"/>
      <c r="CN19" s="312"/>
      <c r="CO19" s="312"/>
      <c r="CP19" s="312"/>
      <c r="CQ19" s="364"/>
      <c r="CR19" s="14"/>
      <c r="CS19" s="49"/>
      <c r="CT19" s="366"/>
      <c r="CU19" s="312"/>
      <c r="CV19" s="312"/>
      <c r="CW19" s="312"/>
    </row>
    <row r="20" spans="1:101" ht="13.8" thickBot="1">
      <c r="A20" s="15"/>
      <c r="B20" s="301"/>
      <c r="C20" s="398"/>
      <c r="D20" s="368"/>
      <c r="E20" s="341"/>
      <c r="F20" s="369"/>
      <c r="G20" s="312"/>
      <c r="H20" s="346"/>
      <c r="I20" s="362"/>
      <c r="J20" s="179"/>
      <c r="K20" s="180"/>
      <c r="L20" s="180"/>
      <c r="M20" s="181"/>
      <c r="N20" s="180"/>
      <c r="O20" s="180"/>
      <c r="P20" s="182"/>
      <c r="Q20" s="386"/>
      <c r="R20" s="180"/>
      <c r="S20" s="375"/>
      <c r="T20" s="370"/>
      <c r="U20" s="312"/>
      <c r="V20" s="360"/>
      <c r="W20" s="360"/>
      <c r="X20" s="360"/>
      <c r="Y20" s="360"/>
      <c r="Z20" s="360"/>
      <c r="AA20" s="364"/>
      <c r="AB20" s="151"/>
      <c r="AC20" s="180"/>
      <c r="AD20" s="386"/>
      <c r="AE20" s="312"/>
      <c r="AF20" s="312"/>
      <c r="AG20" s="312"/>
      <c r="AJ20" s="15"/>
      <c r="AK20" s="301"/>
      <c r="AL20" s="398"/>
      <c r="AM20" s="368"/>
      <c r="AN20" s="341"/>
      <c r="AO20" s="369"/>
      <c r="AP20" s="394"/>
      <c r="AQ20" s="346"/>
      <c r="AR20" s="362"/>
      <c r="AS20" s="179"/>
      <c r="AT20" s="180"/>
      <c r="AU20" s="180"/>
      <c r="AV20" s="181"/>
      <c r="AW20" s="180"/>
      <c r="AX20" s="180"/>
      <c r="AY20" s="182"/>
      <c r="AZ20" s="386"/>
      <c r="BA20" s="180"/>
      <c r="BB20" s="375"/>
      <c r="BC20" s="370"/>
      <c r="BD20" s="312"/>
      <c r="BE20" s="360"/>
      <c r="BF20" s="360"/>
      <c r="BG20" s="360"/>
      <c r="BH20" s="360"/>
      <c r="BI20" s="360"/>
      <c r="BJ20" s="364"/>
      <c r="BK20" s="151"/>
      <c r="BL20" s="180"/>
      <c r="BM20" s="386"/>
      <c r="BN20" s="312"/>
      <c r="BO20" s="312"/>
      <c r="BP20" s="312"/>
      <c r="BR20" s="15"/>
      <c r="BS20" s="301"/>
      <c r="BT20" s="398"/>
      <c r="BU20" s="368"/>
      <c r="BV20" s="341"/>
      <c r="BW20" s="369"/>
      <c r="BX20" s="313"/>
      <c r="BY20" s="384"/>
      <c r="BZ20" s="52"/>
      <c r="CA20" s="51"/>
      <c r="CB20" s="51"/>
      <c r="CC20" s="50"/>
      <c r="CD20" s="51"/>
      <c r="CE20" s="51"/>
      <c r="CF20" s="53"/>
      <c r="CG20" s="387"/>
      <c r="CH20" s="51"/>
      <c r="CI20" s="308"/>
      <c r="CJ20" s="313"/>
      <c r="CK20" s="313"/>
      <c r="CL20" s="313"/>
      <c r="CM20" s="313"/>
      <c r="CN20" s="313"/>
      <c r="CO20" s="313"/>
      <c r="CP20" s="313"/>
      <c r="CQ20" s="365"/>
      <c r="CR20" s="17"/>
      <c r="CS20" s="53"/>
      <c r="CT20" s="367"/>
      <c r="CU20" s="313"/>
      <c r="CV20" s="313"/>
      <c r="CW20" s="313"/>
    </row>
    <row r="21" spans="1:101" ht="13.8" thickTop="1">
      <c r="A21" s="311" t="s">
        <v>55</v>
      </c>
      <c r="B21" s="307" t="s">
        <v>21</v>
      </c>
      <c r="C21" s="412"/>
      <c r="D21" s="74"/>
      <c r="E21" s="74"/>
      <c r="F21" s="75">
        <f>'02　受診者数'!S16</f>
        <v>0</v>
      </c>
      <c r="G21" s="183"/>
      <c r="H21" s="184"/>
      <c r="I21" s="185"/>
      <c r="J21" s="186"/>
      <c r="K21" s="187"/>
      <c r="L21" s="187"/>
      <c r="M21" s="187"/>
      <c r="N21" s="187"/>
      <c r="O21" s="187"/>
      <c r="P21" s="188"/>
      <c r="Q21" s="186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8"/>
      <c r="AD21" s="186"/>
      <c r="AE21" s="187"/>
      <c r="AF21" s="187"/>
      <c r="AG21" s="189"/>
      <c r="AJ21" s="311" t="s">
        <v>55</v>
      </c>
      <c r="AK21" s="307" t="s">
        <v>21</v>
      </c>
      <c r="AL21" s="412"/>
      <c r="AM21" s="74"/>
      <c r="AN21" s="74"/>
      <c r="AO21" s="75">
        <f>'02　受診者数'!T16</f>
        <v>0</v>
      </c>
      <c r="AP21" s="183"/>
      <c r="AQ21" s="184"/>
      <c r="AR21" s="185"/>
      <c r="AS21" s="186"/>
      <c r="AT21" s="187"/>
      <c r="AU21" s="187"/>
      <c r="AV21" s="187"/>
      <c r="AW21" s="187"/>
      <c r="AX21" s="187"/>
      <c r="AY21" s="188"/>
      <c r="AZ21" s="186"/>
      <c r="BA21" s="187"/>
      <c r="BB21" s="187"/>
      <c r="BC21" s="187"/>
      <c r="BD21" s="187"/>
      <c r="BE21" s="187"/>
      <c r="BF21" s="187"/>
      <c r="BG21" s="187"/>
      <c r="BH21" s="187"/>
      <c r="BI21" s="187"/>
      <c r="BJ21" s="187"/>
      <c r="BK21" s="187"/>
      <c r="BL21" s="188"/>
      <c r="BM21" s="186"/>
      <c r="BN21" s="187"/>
      <c r="BO21" s="187"/>
      <c r="BP21" s="189"/>
      <c r="BR21" s="62" t="s">
        <v>0</v>
      </c>
      <c r="BS21" s="65" t="s">
        <v>21</v>
      </c>
      <c r="BT21" s="68"/>
      <c r="BU21" s="114"/>
      <c r="BV21" s="115"/>
      <c r="BW21" s="110">
        <f>F22+AO22</f>
        <v>0</v>
      </c>
      <c r="BX21" s="231">
        <f>G22+AP22</f>
        <v>0</v>
      </c>
      <c r="BY21" s="232">
        <f t="shared" ref="BY21:CW21" si="0">I22+AR22</f>
        <v>0</v>
      </c>
      <c r="BZ21" s="233">
        <f t="shared" si="0"/>
        <v>0</v>
      </c>
      <c r="CA21" s="117">
        <f t="shared" si="0"/>
        <v>0</v>
      </c>
      <c r="CB21" s="117">
        <f t="shared" si="0"/>
        <v>0</v>
      </c>
      <c r="CC21" s="117">
        <f t="shared" si="0"/>
        <v>0</v>
      </c>
      <c r="CD21" s="117">
        <f t="shared" si="0"/>
        <v>0</v>
      </c>
      <c r="CE21" s="117">
        <f t="shared" si="0"/>
        <v>0</v>
      </c>
      <c r="CF21" s="118">
        <f t="shared" si="0"/>
        <v>0</v>
      </c>
      <c r="CG21" s="119">
        <f t="shared" si="0"/>
        <v>0</v>
      </c>
      <c r="CH21" s="117">
        <f t="shared" si="0"/>
        <v>0</v>
      </c>
      <c r="CI21" s="117">
        <f t="shared" si="0"/>
        <v>0</v>
      </c>
      <c r="CJ21" s="117">
        <f t="shared" si="0"/>
        <v>0</v>
      </c>
      <c r="CK21" s="117">
        <f t="shared" si="0"/>
        <v>0</v>
      </c>
      <c r="CL21" s="117">
        <f t="shared" si="0"/>
        <v>0</v>
      </c>
      <c r="CM21" s="117">
        <f t="shared" si="0"/>
        <v>0</v>
      </c>
      <c r="CN21" s="117">
        <f t="shared" si="0"/>
        <v>0</v>
      </c>
      <c r="CO21" s="117">
        <f t="shared" si="0"/>
        <v>0</v>
      </c>
      <c r="CP21" s="117">
        <f t="shared" si="0"/>
        <v>0</v>
      </c>
      <c r="CQ21" s="117">
        <f t="shared" si="0"/>
        <v>0</v>
      </c>
      <c r="CR21" s="117">
        <f t="shared" si="0"/>
        <v>0</v>
      </c>
      <c r="CS21" s="118">
        <f t="shared" si="0"/>
        <v>0</v>
      </c>
      <c r="CT21" s="119">
        <f t="shared" si="0"/>
        <v>0</v>
      </c>
      <c r="CU21" s="117">
        <f t="shared" si="0"/>
        <v>0</v>
      </c>
      <c r="CV21" s="117">
        <f t="shared" si="0"/>
        <v>0</v>
      </c>
      <c r="CW21" s="117">
        <f t="shared" si="0"/>
        <v>0</v>
      </c>
    </row>
    <row r="22" spans="1:101">
      <c r="A22" s="312"/>
      <c r="B22" s="308"/>
      <c r="C22" s="413"/>
      <c r="D22" s="109"/>
      <c r="E22" s="109"/>
      <c r="F22" s="110">
        <f>'02　受診者数'!S17</f>
        <v>0</v>
      </c>
      <c r="G22" s="190"/>
      <c r="H22" s="173"/>
      <c r="I22" s="76"/>
      <c r="J22" s="61"/>
      <c r="K22" s="18"/>
      <c r="L22" s="18"/>
      <c r="M22" s="18"/>
      <c r="N22" s="18"/>
      <c r="O22" s="18"/>
      <c r="P22" s="54"/>
      <c r="Q22" s="61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54"/>
      <c r="AD22" s="61"/>
      <c r="AE22" s="18"/>
      <c r="AF22" s="18"/>
      <c r="AG22" s="191"/>
      <c r="AJ22" s="312"/>
      <c r="AK22" s="308"/>
      <c r="AL22" s="413"/>
      <c r="AM22" s="109"/>
      <c r="AN22" s="109"/>
      <c r="AO22" s="110">
        <f>'02　受診者数'!T17</f>
        <v>0</v>
      </c>
      <c r="AP22" s="190"/>
      <c r="AQ22" s="173"/>
      <c r="AR22" s="76"/>
      <c r="AS22" s="61"/>
      <c r="AT22" s="18"/>
      <c r="AU22" s="18"/>
      <c r="AV22" s="18"/>
      <c r="AW22" s="18"/>
      <c r="AX22" s="18"/>
      <c r="AY22" s="54"/>
      <c r="AZ22" s="61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54"/>
      <c r="BM22" s="61"/>
      <c r="BN22" s="18"/>
      <c r="BO22" s="18"/>
      <c r="BP22" s="191"/>
      <c r="BR22" s="63"/>
      <c r="BS22" s="65" t="s">
        <v>22</v>
      </c>
      <c r="BT22" s="68"/>
      <c r="BU22" s="120"/>
      <c r="BV22" s="121"/>
      <c r="BW22" s="110">
        <f>F24+AO24</f>
        <v>0</v>
      </c>
      <c r="BX22" s="231">
        <f>G24+AP24</f>
        <v>0</v>
      </c>
      <c r="BY22" s="232">
        <f t="shared" ref="BY22:CW22" si="1">I24+AR24</f>
        <v>0</v>
      </c>
      <c r="BZ22" s="233">
        <f t="shared" si="1"/>
        <v>0</v>
      </c>
      <c r="CA22" s="117">
        <f t="shared" si="1"/>
        <v>0</v>
      </c>
      <c r="CB22" s="117">
        <f t="shared" si="1"/>
        <v>0</v>
      </c>
      <c r="CC22" s="117">
        <f t="shared" si="1"/>
        <v>0</v>
      </c>
      <c r="CD22" s="117">
        <f t="shared" si="1"/>
        <v>0</v>
      </c>
      <c r="CE22" s="117">
        <f t="shared" si="1"/>
        <v>0</v>
      </c>
      <c r="CF22" s="118">
        <f t="shared" si="1"/>
        <v>0</v>
      </c>
      <c r="CG22" s="119">
        <f t="shared" si="1"/>
        <v>0</v>
      </c>
      <c r="CH22" s="117">
        <f t="shared" si="1"/>
        <v>0</v>
      </c>
      <c r="CI22" s="117">
        <f t="shared" si="1"/>
        <v>0</v>
      </c>
      <c r="CJ22" s="117">
        <f t="shared" si="1"/>
        <v>0</v>
      </c>
      <c r="CK22" s="117">
        <f t="shared" si="1"/>
        <v>0</v>
      </c>
      <c r="CL22" s="117">
        <f t="shared" si="1"/>
        <v>0</v>
      </c>
      <c r="CM22" s="117">
        <f t="shared" si="1"/>
        <v>0</v>
      </c>
      <c r="CN22" s="117">
        <f t="shared" si="1"/>
        <v>0</v>
      </c>
      <c r="CO22" s="117">
        <f t="shared" si="1"/>
        <v>0</v>
      </c>
      <c r="CP22" s="117">
        <f t="shared" si="1"/>
        <v>0</v>
      </c>
      <c r="CQ22" s="117">
        <f t="shared" si="1"/>
        <v>0</v>
      </c>
      <c r="CR22" s="117">
        <f t="shared" si="1"/>
        <v>0</v>
      </c>
      <c r="CS22" s="118">
        <f t="shared" si="1"/>
        <v>0</v>
      </c>
      <c r="CT22" s="119">
        <f t="shared" si="1"/>
        <v>0</v>
      </c>
      <c r="CU22" s="117">
        <f t="shared" si="1"/>
        <v>0</v>
      </c>
      <c r="CV22" s="117">
        <f t="shared" si="1"/>
        <v>0</v>
      </c>
      <c r="CW22" s="117">
        <f t="shared" si="1"/>
        <v>0</v>
      </c>
    </row>
    <row r="23" spans="1:101">
      <c r="A23" s="312"/>
      <c r="B23" s="307" t="s">
        <v>22</v>
      </c>
      <c r="C23" s="412"/>
      <c r="D23" s="74"/>
      <c r="E23" s="74"/>
      <c r="F23" s="75">
        <f>'02　受診者数'!S18</f>
        <v>0</v>
      </c>
      <c r="G23" s="192"/>
      <c r="H23" s="174"/>
      <c r="I23" s="86"/>
      <c r="J23" s="81"/>
      <c r="K23" s="82"/>
      <c r="L23" s="82"/>
      <c r="M23" s="82"/>
      <c r="N23" s="82"/>
      <c r="O23" s="82"/>
      <c r="P23" s="83"/>
      <c r="Q23" s="81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3"/>
      <c r="AD23" s="81"/>
      <c r="AE23" s="82"/>
      <c r="AF23" s="82"/>
      <c r="AG23" s="193"/>
      <c r="AJ23" s="312"/>
      <c r="AK23" s="307" t="s">
        <v>22</v>
      </c>
      <c r="AL23" s="412"/>
      <c r="AM23" s="74"/>
      <c r="AN23" s="74"/>
      <c r="AO23" s="75">
        <f>'02　受診者数'!T18</f>
        <v>0</v>
      </c>
      <c r="AP23" s="192"/>
      <c r="AQ23" s="174"/>
      <c r="AR23" s="86"/>
      <c r="AS23" s="81"/>
      <c r="AT23" s="82"/>
      <c r="AU23" s="82"/>
      <c r="AV23" s="82"/>
      <c r="AW23" s="82"/>
      <c r="AX23" s="82"/>
      <c r="AY23" s="83"/>
      <c r="AZ23" s="81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3"/>
      <c r="BM23" s="81"/>
      <c r="BN23" s="82"/>
      <c r="BO23" s="82"/>
      <c r="BP23" s="193"/>
      <c r="BR23" s="64"/>
      <c r="BS23" s="65" t="s">
        <v>4</v>
      </c>
      <c r="BT23" s="68"/>
      <c r="BU23" s="59">
        <f>D29</f>
        <v>0</v>
      </c>
      <c r="BV23" s="59">
        <f>E29</f>
        <v>0</v>
      </c>
      <c r="BW23" s="78">
        <f>BW21+BW22</f>
        <v>0</v>
      </c>
      <c r="BX23" s="78">
        <f>BX21+BX22</f>
        <v>0</v>
      </c>
      <c r="BY23" s="234">
        <f>BY21+BY22</f>
        <v>0</v>
      </c>
      <c r="BZ23" s="235">
        <f>BZ21+BZ22</f>
        <v>0</v>
      </c>
      <c r="CA23" s="59">
        <f t="shared" ref="CA23:CV23" si="2">CA21+CA22</f>
        <v>0</v>
      </c>
      <c r="CB23" s="59">
        <f t="shared" si="2"/>
        <v>0</v>
      </c>
      <c r="CC23" s="59">
        <f t="shared" si="2"/>
        <v>0</v>
      </c>
      <c r="CD23" s="59">
        <f>CD21+CD22</f>
        <v>0</v>
      </c>
      <c r="CE23" s="59">
        <f t="shared" si="2"/>
        <v>0</v>
      </c>
      <c r="CF23" s="57">
        <f t="shared" si="2"/>
        <v>0</v>
      </c>
      <c r="CG23" s="19">
        <f t="shared" si="2"/>
        <v>0</v>
      </c>
      <c r="CH23" s="59">
        <f t="shared" si="2"/>
        <v>0</v>
      </c>
      <c r="CI23" s="59">
        <f t="shared" si="2"/>
        <v>0</v>
      </c>
      <c r="CJ23" s="59">
        <f t="shared" si="2"/>
        <v>0</v>
      </c>
      <c r="CK23" s="59">
        <f>CK21+CK22</f>
        <v>0</v>
      </c>
      <c r="CL23" s="59">
        <f t="shared" si="2"/>
        <v>0</v>
      </c>
      <c r="CM23" s="59">
        <f t="shared" si="2"/>
        <v>0</v>
      </c>
      <c r="CN23" s="59">
        <f t="shared" si="2"/>
        <v>0</v>
      </c>
      <c r="CO23" s="59">
        <f t="shared" si="2"/>
        <v>0</v>
      </c>
      <c r="CP23" s="59">
        <f t="shared" ref="CP23" si="3">CP21+CP22</f>
        <v>0</v>
      </c>
      <c r="CQ23" s="59">
        <f t="shared" si="2"/>
        <v>0</v>
      </c>
      <c r="CR23" s="59">
        <f t="shared" si="2"/>
        <v>0</v>
      </c>
      <c r="CS23" s="57">
        <f t="shared" si="2"/>
        <v>0</v>
      </c>
      <c r="CT23" s="19">
        <f>CT21+CT22</f>
        <v>0</v>
      </c>
      <c r="CU23" s="59">
        <f t="shared" si="2"/>
        <v>0</v>
      </c>
      <c r="CV23" s="59">
        <f t="shared" si="2"/>
        <v>0</v>
      </c>
      <c r="CW23" s="59">
        <f>CW21+CW22</f>
        <v>0</v>
      </c>
    </row>
    <row r="24" spans="1:101">
      <c r="A24" s="312"/>
      <c r="B24" s="308"/>
      <c r="C24" s="413"/>
      <c r="D24" s="74"/>
      <c r="E24" s="74"/>
      <c r="F24" s="111">
        <f>'02　受診者数'!S19</f>
        <v>0</v>
      </c>
      <c r="G24" s="194"/>
      <c r="H24" s="175"/>
      <c r="I24" s="77"/>
      <c r="J24" s="56"/>
      <c r="K24" s="1"/>
      <c r="L24" s="1"/>
      <c r="M24" s="1"/>
      <c r="N24" s="1"/>
      <c r="O24" s="1"/>
      <c r="P24" s="55"/>
      <c r="Q24" s="56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55"/>
      <c r="AD24" s="56"/>
      <c r="AE24" s="1"/>
      <c r="AF24" s="1"/>
      <c r="AG24" s="195"/>
      <c r="AJ24" s="312"/>
      <c r="AK24" s="308"/>
      <c r="AL24" s="413"/>
      <c r="AM24" s="74"/>
      <c r="AN24" s="74"/>
      <c r="AO24" s="111">
        <f>'02　受診者数'!T19</f>
        <v>0</v>
      </c>
      <c r="AP24" s="194"/>
      <c r="AQ24" s="175"/>
      <c r="AR24" s="77"/>
      <c r="AS24" s="56"/>
      <c r="AT24" s="1"/>
      <c r="AU24" s="1"/>
      <c r="AV24" s="1"/>
      <c r="AW24" s="1"/>
      <c r="AX24" s="1"/>
      <c r="AY24" s="55"/>
      <c r="AZ24" s="56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55"/>
      <c r="BM24" s="56"/>
      <c r="BN24" s="1"/>
      <c r="BO24" s="1"/>
      <c r="BP24" s="195"/>
      <c r="BR24" s="62" t="s">
        <v>56</v>
      </c>
      <c r="BS24" s="65" t="s">
        <v>21</v>
      </c>
      <c r="BT24" s="68"/>
      <c r="BU24" s="114"/>
      <c r="BV24" s="115"/>
      <c r="BW24" s="110">
        <f>F28+AO28</f>
        <v>0</v>
      </c>
      <c r="BX24" s="231">
        <f t="shared" ref="BX24:BX59" si="4">G28+AP28</f>
        <v>0</v>
      </c>
      <c r="BY24" s="232">
        <f t="shared" ref="BY24:CW24" si="5">I28+AR28</f>
        <v>0</v>
      </c>
      <c r="BZ24" s="119">
        <f t="shared" si="5"/>
        <v>0</v>
      </c>
      <c r="CA24" s="117">
        <f t="shared" si="5"/>
        <v>0</v>
      </c>
      <c r="CB24" s="117">
        <f t="shared" si="5"/>
        <v>0</v>
      </c>
      <c r="CC24" s="117">
        <f t="shared" si="5"/>
        <v>0</v>
      </c>
      <c r="CD24" s="117">
        <f t="shared" si="5"/>
        <v>0</v>
      </c>
      <c r="CE24" s="117">
        <f t="shared" si="5"/>
        <v>0</v>
      </c>
      <c r="CF24" s="118">
        <f t="shared" si="5"/>
        <v>0</v>
      </c>
      <c r="CG24" s="119">
        <f t="shared" si="5"/>
        <v>0</v>
      </c>
      <c r="CH24" s="117">
        <f t="shared" si="5"/>
        <v>0</v>
      </c>
      <c r="CI24" s="117">
        <f t="shared" si="5"/>
        <v>0</v>
      </c>
      <c r="CJ24" s="117">
        <f t="shared" si="5"/>
        <v>0</v>
      </c>
      <c r="CK24" s="117">
        <f t="shared" si="5"/>
        <v>0</v>
      </c>
      <c r="CL24" s="117">
        <f t="shared" si="5"/>
        <v>0</v>
      </c>
      <c r="CM24" s="117">
        <f t="shared" si="5"/>
        <v>0</v>
      </c>
      <c r="CN24" s="117">
        <f t="shared" si="5"/>
        <v>0</v>
      </c>
      <c r="CO24" s="117">
        <f t="shared" si="5"/>
        <v>0</v>
      </c>
      <c r="CP24" s="117">
        <f t="shared" si="5"/>
        <v>0</v>
      </c>
      <c r="CQ24" s="117">
        <f t="shared" si="5"/>
        <v>0</v>
      </c>
      <c r="CR24" s="117">
        <f t="shared" si="5"/>
        <v>0</v>
      </c>
      <c r="CS24" s="118">
        <f t="shared" si="5"/>
        <v>0</v>
      </c>
      <c r="CT24" s="119">
        <f t="shared" si="5"/>
        <v>0</v>
      </c>
      <c r="CU24" s="117">
        <f t="shared" si="5"/>
        <v>0</v>
      </c>
      <c r="CV24" s="117">
        <f t="shared" si="5"/>
        <v>0</v>
      </c>
      <c r="CW24" s="117">
        <f t="shared" si="5"/>
        <v>0</v>
      </c>
    </row>
    <row r="25" spans="1:101">
      <c r="A25" s="312"/>
      <c r="B25" s="307" t="s">
        <v>4</v>
      </c>
      <c r="C25" s="412"/>
      <c r="D25" s="74"/>
      <c r="E25" s="74"/>
      <c r="F25" s="75">
        <f>'02　受診者数'!S20</f>
        <v>0</v>
      </c>
      <c r="G25" s="192"/>
      <c r="H25" s="174"/>
      <c r="I25" s="87"/>
      <c r="J25" s="81"/>
      <c r="K25" s="82"/>
      <c r="L25" s="82"/>
      <c r="M25" s="82"/>
      <c r="N25" s="82"/>
      <c r="O25" s="82"/>
      <c r="P25" s="83"/>
      <c r="Q25" s="81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3"/>
      <c r="AD25" s="81"/>
      <c r="AE25" s="82"/>
      <c r="AF25" s="82"/>
      <c r="AG25" s="193"/>
      <c r="AJ25" s="312"/>
      <c r="AK25" s="307" t="s">
        <v>4</v>
      </c>
      <c r="AL25" s="412"/>
      <c r="AM25" s="74"/>
      <c r="AN25" s="74"/>
      <c r="AO25" s="75">
        <f>'02　受診者数'!T20</f>
        <v>0</v>
      </c>
      <c r="AP25" s="192"/>
      <c r="AQ25" s="174"/>
      <c r="AR25" s="87"/>
      <c r="AS25" s="81"/>
      <c r="AT25" s="82"/>
      <c r="AU25" s="82"/>
      <c r="AV25" s="82"/>
      <c r="AW25" s="82"/>
      <c r="AX25" s="82"/>
      <c r="AY25" s="83"/>
      <c r="AZ25" s="81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3"/>
      <c r="BM25" s="81"/>
      <c r="BN25" s="82"/>
      <c r="BO25" s="82"/>
      <c r="BP25" s="193"/>
      <c r="BR25" s="63"/>
      <c r="BS25" s="65" t="s">
        <v>22</v>
      </c>
      <c r="BT25" s="68"/>
      <c r="BU25" s="120"/>
      <c r="BV25" s="121"/>
      <c r="BW25" s="116">
        <f>F30+AO30</f>
        <v>0</v>
      </c>
      <c r="BX25" s="231">
        <f t="shared" si="4"/>
        <v>0</v>
      </c>
      <c r="BY25" s="232">
        <f t="shared" ref="BY25:CW25" si="6">I30+AR30</f>
        <v>0</v>
      </c>
      <c r="BZ25" s="233">
        <f t="shared" si="6"/>
        <v>0</v>
      </c>
      <c r="CA25" s="117">
        <f t="shared" si="6"/>
        <v>0</v>
      </c>
      <c r="CB25" s="117">
        <f t="shared" si="6"/>
        <v>0</v>
      </c>
      <c r="CC25" s="117">
        <f t="shared" si="6"/>
        <v>0</v>
      </c>
      <c r="CD25" s="117">
        <f t="shared" si="6"/>
        <v>0</v>
      </c>
      <c r="CE25" s="117">
        <f t="shared" si="6"/>
        <v>0</v>
      </c>
      <c r="CF25" s="118">
        <f t="shared" si="6"/>
        <v>0</v>
      </c>
      <c r="CG25" s="119">
        <f t="shared" si="6"/>
        <v>0</v>
      </c>
      <c r="CH25" s="117">
        <f t="shared" si="6"/>
        <v>0</v>
      </c>
      <c r="CI25" s="117">
        <f t="shared" si="6"/>
        <v>0</v>
      </c>
      <c r="CJ25" s="117">
        <f t="shared" si="6"/>
        <v>0</v>
      </c>
      <c r="CK25" s="117">
        <f t="shared" si="6"/>
        <v>0</v>
      </c>
      <c r="CL25" s="117">
        <f t="shared" si="6"/>
        <v>0</v>
      </c>
      <c r="CM25" s="117">
        <f t="shared" si="6"/>
        <v>0</v>
      </c>
      <c r="CN25" s="117">
        <f t="shared" si="6"/>
        <v>0</v>
      </c>
      <c r="CO25" s="117">
        <f t="shared" si="6"/>
        <v>0</v>
      </c>
      <c r="CP25" s="117">
        <f t="shared" si="6"/>
        <v>0</v>
      </c>
      <c r="CQ25" s="117">
        <f t="shared" si="6"/>
        <v>0</v>
      </c>
      <c r="CR25" s="117">
        <f t="shared" si="6"/>
        <v>0</v>
      </c>
      <c r="CS25" s="118">
        <f t="shared" si="6"/>
        <v>0</v>
      </c>
      <c r="CT25" s="119">
        <f t="shared" si="6"/>
        <v>0</v>
      </c>
      <c r="CU25" s="117">
        <f t="shared" si="6"/>
        <v>0</v>
      </c>
      <c r="CV25" s="117">
        <f t="shared" si="6"/>
        <v>0</v>
      </c>
      <c r="CW25" s="117">
        <f t="shared" si="6"/>
        <v>0</v>
      </c>
    </row>
    <row r="26" spans="1:101">
      <c r="A26" s="313"/>
      <c r="B26" s="308"/>
      <c r="C26" s="413"/>
      <c r="D26" s="70">
        <f>'01 対象者数'!M10</f>
        <v>0</v>
      </c>
      <c r="E26" s="70">
        <f>'01 対象者数'!N10</f>
        <v>0</v>
      </c>
      <c r="F26" s="78">
        <f>'02　受診者数'!S21</f>
        <v>0</v>
      </c>
      <c r="G26" s="196"/>
      <c r="H26" s="176"/>
      <c r="I26" s="88"/>
      <c r="J26" s="89"/>
      <c r="K26" s="84"/>
      <c r="L26" s="84"/>
      <c r="M26" s="84"/>
      <c r="N26" s="84"/>
      <c r="O26" s="84"/>
      <c r="P26" s="85"/>
      <c r="Q26" s="89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5"/>
      <c r="AD26" s="89"/>
      <c r="AE26" s="84"/>
      <c r="AF26" s="229"/>
      <c r="AG26" s="230"/>
      <c r="AJ26" s="313"/>
      <c r="AK26" s="308"/>
      <c r="AL26" s="413"/>
      <c r="AM26" s="70">
        <f>'01 対象者数'!M10</f>
        <v>0</v>
      </c>
      <c r="AN26" s="70">
        <f>'01 対象者数'!N10</f>
        <v>0</v>
      </c>
      <c r="AO26" s="78">
        <f>'02　受診者数'!T21</f>
        <v>0</v>
      </c>
      <c r="AP26" s="196"/>
      <c r="AQ26" s="176"/>
      <c r="AR26" s="88"/>
      <c r="AS26" s="89"/>
      <c r="AT26" s="84"/>
      <c r="AU26" s="84"/>
      <c r="AV26" s="84"/>
      <c r="AW26" s="84"/>
      <c r="AX26" s="84"/>
      <c r="AY26" s="85"/>
      <c r="AZ26" s="89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5"/>
      <c r="BM26" s="89"/>
      <c r="BN26" s="84"/>
      <c r="BO26" s="229"/>
      <c r="BP26" s="230"/>
      <c r="BR26" s="64"/>
      <c r="BS26" s="65" t="s">
        <v>4</v>
      </c>
      <c r="BT26" s="68"/>
      <c r="BU26" s="59">
        <f>D32</f>
        <v>0</v>
      </c>
      <c r="BV26" s="59">
        <f>E32</f>
        <v>0</v>
      </c>
      <c r="BW26" s="58">
        <f t="shared" ref="BW26:CW26" si="7">BW24+BW25</f>
        <v>0</v>
      </c>
      <c r="BX26" s="231">
        <f t="shared" si="4"/>
        <v>0</v>
      </c>
      <c r="BY26" s="57">
        <f t="shared" si="7"/>
        <v>0</v>
      </c>
      <c r="BZ26" s="235">
        <f>BZ24+BZ25</f>
        <v>0</v>
      </c>
      <c r="CA26" s="59">
        <f>CA24+CA25</f>
        <v>0</v>
      </c>
      <c r="CB26" s="59">
        <f t="shared" si="7"/>
        <v>0</v>
      </c>
      <c r="CC26" s="59">
        <f>CC24+CC25</f>
        <v>0</v>
      </c>
      <c r="CD26" s="59">
        <f t="shared" si="7"/>
        <v>0</v>
      </c>
      <c r="CE26" s="59">
        <f t="shared" si="7"/>
        <v>0</v>
      </c>
      <c r="CF26" s="57">
        <f t="shared" si="7"/>
        <v>0</v>
      </c>
      <c r="CG26" s="19">
        <f t="shared" si="7"/>
        <v>0</v>
      </c>
      <c r="CH26" s="59">
        <f t="shared" si="7"/>
        <v>0</v>
      </c>
      <c r="CI26" s="59">
        <f t="shared" si="7"/>
        <v>0</v>
      </c>
      <c r="CJ26" s="59">
        <f t="shared" si="7"/>
        <v>0</v>
      </c>
      <c r="CK26" s="59">
        <f t="shared" si="7"/>
        <v>0</v>
      </c>
      <c r="CL26" s="59">
        <f t="shared" si="7"/>
        <v>0</v>
      </c>
      <c r="CM26" s="59">
        <f t="shared" si="7"/>
        <v>0</v>
      </c>
      <c r="CN26" s="59">
        <f t="shared" si="7"/>
        <v>0</v>
      </c>
      <c r="CO26" s="59">
        <f t="shared" si="7"/>
        <v>0</v>
      </c>
      <c r="CP26" s="59">
        <f t="shared" ref="CP26" si="8">CP24+CP25</f>
        <v>0</v>
      </c>
      <c r="CQ26" s="59">
        <f t="shared" si="7"/>
        <v>0</v>
      </c>
      <c r="CR26" s="59">
        <f t="shared" si="7"/>
        <v>0</v>
      </c>
      <c r="CS26" s="57">
        <f t="shared" si="7"/>
        <v>0</v>
      </c>
      <c r="CT26" s="19">
        <f t="shared" si="7"/>
        <v>0</v>
      </c>
      <c r="CU26" s="59">
        <f t="shared" si="7"/>
        <v>0</v>
      </c>
      <c r="CV26" s="59">
        <f t="shared" si="7"/>
        <v>0</v>
      </c>
      <c r="CW26" s="59">
        <f t="shared" si="7"/>
        <v>0</v>
      </c>
    </row>
    <row r="27" spans="1:101">
      <c r="A27" s="311" t="s">
        <v>56</v>
      </c>
      <c r="B27" s="307" t="s">
        <v>21</v>
      </c>
      <c r="C27" s="412"/>
      <c r="D27" s="74"/>
      <c r="E27" s="74"/>
      <c r="F27" s="75">
        <f>'02　受診者数'!S22</f>
        <v>0</v>
      </c>
      <c r="G27" s="192"/>
      <c r="H27" s="174"/>
      <c r="I27" s="87"/>
      <c r="J27" s="81"/>
      <c r="K27" s="82"/>
      <c r="L27" s="82"/>
      <c r="M27" s="82"/>
      <c r="N27" s="82"/>
      <c r="O27" s="82"/>
      <c r="P27" s="83"/>
      <c r="Q27" s="81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3"/>
      <c r="AD27" s="81"/>
      <c r="AE27" s="82"/>
      <c r="AF27" s="82"/>
      <c r="AG27" s="193"/>
      <c r="AJ27" s="311" t="s">
        <v>56</v>
      </c>
      <c r="AK27" s="307" t="s">
        <v>21</v>
      </c>
      <c r="AL27" s="412"/>
      <c r="AM27" s="74"/>
      <c r="AN27" s="74"/>
      <c r="AO27" s="75">
        <f>'02　受診者数'!T22</f>
        <v>0</v>
      </c>
      <c r="AP27" s="192"/>
      <c r="AQ27" s="174"/>
      <c r="AR27" s="87"/>
      <c r="AS27" s="81"/>
      <c r="AT27" s="82"/>
      <c r="AU27" s="82"/>
      <c r="AV27" s="82"/>
      <c r="AW27" s="82"/>
      <c r="AX27" s="82"/>
      <c r="AY27" s="83"/>
      <c r="AZ27" s="81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3"/>
      <c r="BM27" s="81"/>
      <c r="BN27" s="82"/>
      <c r="BO27" s="82"/>
      <c r="BP27" s="193"/>
      <c r="BR27" s="62" t="s">
        <v>57</v>
      </c>
      <c r="BS27" s="65" t="s">
        <v>21</v>
      </c>
      <c r="BT27" s="68"/>
      <c r="BU27" s="114"/>
      <c r="BV27" s="115"/>
      <c r="BW27" s="116">
        <f>F34+AO34</f>
        <v>0</v>
      </c>
      <c r="BX27" s="231">
        <f t="shared" si="4"/>
        <v>0</v>
      </c>
      <c r="BY27" s="232">
        <f t="shared" ref="BY27:CW27" si="9">I34+AR34</f>
        <v>0</v>
      </c>
      <c r="BZ27" s="119">
        <f t="shared" si="9"/>
        <v>0</v>
      </c>
      <c r="CA27" s="117">
        <f t="shared" si="9"/>
        <v>0</v>
      </c>
      <c r="CB27" s="117">
        <f t="shared" si="9"/>
        <v>0</v>
      </c>
      <c r="CC27" s="117">
        <f t="shared" si="9"/>
        <v>0</v>
      </c>
      <c r="CD27" s="117">
        <f t="shared" si="9"/>
        <v>0</v>
      </c>
      <c r="CE27" s="117">
        <f t="shared" si="9"/>
        <v>0</v>
      </c>
      <c r="CF27" s="118">
        <f t="shared" si="9"/>
        <v>0</v>
      </c>
      <c r="CG27" s="119">
        <f t="shared" si="9"/>
        <v>0</v>
      </c>
      <c r="CH27" s="117">
        <f t="shared" si="9"/>
        <v>0</v>
      </c>
      <c r="CI27" s="117">
        <f t="shared" si="9"/>
        <v>0</v>
      </c>
      <c r="CJ27" s="117">
        <f t="shared" si="9"/>
        <v>0</v>
      </c>
      <c r="CK27" s="117">
        <f t="shared" si="9"/>
        <v>0</v>
      </c>
      <c r="CL27" s="117">
        <f t="shared" si="9"/>
        <v>0</v>
      </c>
      <c r="CM27" s="117">
        <f t="shared" si="9"/>
        <v>0</v>
      </c>
      <c r="CN27" s="117">
        <f t="shared" si="9"/>
        <v>0</v>
      </c>
      <c r="CO27" s="117">
        <f t="shared" si="9"/>
        <v>0</v>
      </c>
      <c r="CP27" s="117">
        <f t="shared" si="9"/>
        <v>0</v>
      </c>
      <c r="CQ27" s="117">
        <f t="shared" si="9"/>
        <v>0</v>
      </c>
      <c r="CR27" s="117">
        <f t="shared" si="9"/>
        <v>0</v>
      </c>
      <c r="CS27" s="118">
        <f t="shared" si="9"/>
        <v>0</v>
      </c>
      <c r="CT27" s="119">
        <f t="shared" si="9"/>
        <v>0</v>
      </c>
      <c r="CU27" s="117">
        <f t="shared" si="9"/>
        <v>0</v>
      </c>
      <c r="CV27" s="117">
        <f t="shared" si="9"/>
        <v>0</v>
      </c>
      <c r="CW27" s="117">
        <f t="shared" si="9"/>
        <v>0</v>
      </c>
    </row>
    <row r="28" spans="1:101">
      <c r="A28" s="312"/>
      <c r="B28" s="308"/>
      <c r="C28" s="413"/>
      <c r="D28" s="74"/>
      <c r="E28" s="74"/>
      <c r="F28" s="110">
        <f>'02　受診者数'!S23</f>
        <v>0</v>
      </c>
      <c r="G28" s="194"/>
      <c r="H28" s="175"/>
      <c r="I28" s="79"/>
      <c r="J28" s="56"/>
      <c r="K28" s="1"/>
      <c r="L28" s="1"/>
      <c r="M28" s="1"/>
      <c r="N28" s="1"/>
      <c r="O28" s="1"/>
      <c r="P28" s="55"/>
      <c r="Q28" s="56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55"/>
      <c r="AD28" s="56"/>
      <c r="AE28" s="1"/>
      <c r="AF28" s="1"/>
      <c r="AG28" s="195"/>
      <c r="AJ28" s="312"/>
      <c r="AK28" s="308"/>
      <c r="AL28" s="413"/>
      <c r="AM28" s="74"/>
      <c r="AN28" s="74"/>
      <c r="AO28" s="110">
        <f>'02　受診者数'!T23</f>
        <v>0</v>
      </c>
      <c r="AP28" s="194"/>
      <c r="AQ28" s="175"/>
      <c r="AR28" s="79"/>
      <c r="AS28" s="56"/>
      <c r="AT28" s="1"/>
      <c r="AU28" s="1"/>
      <c r="AV28" s="1"/>
      <c r="AW28" s="1"/>
      <c r="AX28" s="1"/>
      <c r="AY28" s="55"/>
      <c r="AZ28" s="56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55"/>
      <c r="BM28" s="56"/>
      <c r="BN28" s="1"/>
      <c r="BO28" s="1"/>
      <c r="BP28" s="195"/>
      <c r="BR28" s="63"/>
      <c r="BS28" s="65" t="s">
        <v>22</v>
      </c>
      <c r="BT28" s="68"/>
      <c r="BU28" s="120"/>
      <c r="BV28" s="121"/>
      <c r="BW28" s="116">
        <f>F36+AO36</f>
        <v>0</v>
      </c>
      <c r="BX28" s="231">
        <f t="shared" si="4"/>
        <v>0</v>
      </c>
      <c r="BY28" s="232">
        <f t="shared" ref="BY28:CW28" si="10">I36+AR36</f>
        <v>0</v>
      </c>
      <c r="BZ28" s="119">
        <f t="shared" si="10"/>
        <v>0</v>
      </c>
      <c r="CA28" s="117">
        <f t="shared" si="10"/>
        <v>0</v>
      </c>
      <c r="CB28" s="117">
        <f t="shared" si="10"/>
        <v>0</v>
      </c>
      <c r="CC28" s="117">
        <f t="shared" si="10"/>
        <v>0</v>
      </c>
      <c r="CD28" s="117">
        <f t="shared" si="10"/>
        <v>0</v>
      </c>
      <c r="CE28" s="117">
        <f t="shared" si="10"/>
        <v>0</v>
      </c>
      <c r="CF28" s="118">
        <f t="shared" si="10"/>
        <v>0</v>
      </c>
      <c r="CG28" s="119">
        <f t="shared" si="10"/>
        <v>0</v>
      </c>
      <c r="CH28" s="117">
        <f t="shared" si="10"/>
        <v>0</v>
      </c>
      <c r="CI28" s="117">
        <f t="shared" si="10"/>
        <v>0</v>
      </c>
      <c r="CJ28" s="117">
        <f t="shared" si="10"/>
        <v>0</v>
      </c>
      <c r="CK28" s="117">
        <f t="shared" si="10"/>
        <v>0</v>
      </c>
      <c r="CL28" s="117">
        <f t="shared" si="10"/>
        <v>0</v>
      </c>
      <c r="CM28" s="117">
        <f t="shared" si="10"/>
        <v>0</v>
      </c>
      <c r="CN28" s="117">
        <f t="shared" si="10"/>
        <v>0</v>
      </c>
      <c r="CO28" s="117">
        <f t="shared" si="10"/>
        <v>0</v>
      </c>
      <c r="CP28" s="117">
        <f t="shared" si="10"/>
        <v>0</v>
      </c>
      <c r="CQ28" s="117">
        <f t="shared" si="10"/>
        <v>0</v>
      </c>
      <c r="CR28" s="117">
        <f t="shared" si="10"/>
        <v>0</v>
      </c>
      <c r="CS28" s="118">
        <f t="shared" si="10"/>
        <v>0</v>
      </c>
      <c r="CT28" s="119">
        <f t="shared" si="10"/>
        <v>0</v>
      </c>
      <c r="CU28" s="117">
        <f t="shared" si="10"/>
        <v>0</v>
      </c>
      <c r="CV28" s="117">
        <f t="shared" si="10"/>
        <v>0</v>
      </c>
      <c r="CW28" s="117">
        <f t="shared" si="10"/>
        <v>0</v>
      </c>
    </row>
    <row r="29" spans="1:101">
      <c r="A29" s="312"/>
      <c r="B29" s="307" t="s">
        <v>22</v>
      </c>
      <c r="C29" s="412"/>
      <c r="D29" s="74"/>
      <c r="E29" s="74"/>
      <c r="F29" s="75">
        <f>'02　受診者数'!S24</f>
        <v>0</v>
      </c>
      <c r="G29" s="192"/>
      <c r="H29" s="174"/>
      <c r="I29" s="86"/>
      <c r="J29" s="81"/>
      <c r="K29" s="82"/>
      <c r="L29" s="82"/>
      <c r="M29" s="82"/>
      <c r="N29" s="82"/>
      <c r="O29" s="82"/>
      <c r="P29" s="83"/>
      <c r="Q29" s="81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3"/>
      <c r="AD29" s="81"/>
      <c r="AE29" s="82"/>
      <c r="AF29" s="82"/>
      <c r="AG29" s="193"/>
      <c r="AJ29" s="312"/>
      <c r="AK29" s="307" t="s">
        <v>22</v>
      </c>
      <c r="AL29" s="412"/>
      <c r="AM29" s="74"/>
      <c r="AN29" s="74"/>
      <c r="AO29" s="75">
        <f>'02　受診者数'!T24</f>
        <v>0</v>
      </c>
      <c r="AP29" s="192"/>
      <c r="AQ29" s="174"/>
      <c r="AR29" s="86"/>
      <c r="AS29" s="81"/>
      <c r="AT29" s="82"/>
      <c r="AU29" s="82"/>
      <c r="AV29" s="82"/>
      <c r="AW29" s="82"/>
      <c r="AX29" s="82"/>
      <c r="AY29" s="83"/>
      <c r="AZ29" s="81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  <c r="BM29" s="81"/>
      <c r="BN29" s="82"/>
      <c r="BO29" s="82"/>
      <c r="BP29" s="193"/>
      <c r="BR29" s="64"/>
      <c r="BS29" s="65" t="s">
        <v>4</v>
      </c>
      <c r="BT29" s="68"/>
      <c r="BU29" s="59">
        <f>D38</f>
        <v>0</v>
      </c>
      <c r="BV29" s="59">
        <f>E38</f>
        <v>0</v>
      </c>
      <c r="BW29" s="58">
        <f t="shared" ref="BW29:CW29" si="11">BW27+BW28</f>
        <v>0</v>
      </c>
      <c r="BX29" s="58">
        <f t="shared" si="11"/>
        <v>0</v>
      </c>
      <c r="BY29" s="57">
        <f t="shared" si="11"/>
        <v>0</v>
      </c>
      <c r="BZ29" s="19">
        <f t="shared" si="11"/>
        <v>0</v>
      </c>
      <c r="CA29" s="59">
        <f t="shared" si="11"/>
        <v>0</v>
      </c>
      <c r="CB29" s="59">
        <f t="shared" si="11"/>
        <v>0</v>
      </c>
      <c r="CC29" s="59">
        <f t="shared" si="11"/>
        <v>0</v>
      </c>
      <c r="CD29" s="59">
        <f t="shared" si="11"/>
        <v>0</v>
      </c>
      <c r="CE29" s="59">
        <f t="shared" si="11"/>
        <v>0</v>
      </c>
      <c r="CF29" s="57">
        <f t="shared" si="11"/>
        <v>0</v>
      </c>
      <c r="CG29" s="19">
        <f t="shared" si="11"/>
        <v>0</v>
      </c>
      <c r="CH29" s="59">
        <f t="shared" si="11"/>
        <v>0</v>
      </c>
      <c r="CI29" s="59">
        <f t="shared" si="11"/>
        <v>0</v>
      </c>
      <c r="CJ29" s="59">
        <f t="shared" si="11"/>
        <v>0</v>
      </c>
      <c r="CK29" s="59">
        <f t="shared" si="11"/>
        <v>0</v>
      </c>
      <c r="CL29" s="59">
        <f t="shared" si="11"/>
        <v>0</v>
      </c>
      <c r="CM29" s="59">
        <f t="shared" si="11"/>
        <v>0</v>
      </c>
      <c r="CN29" s="59">
        <f t="shared" si="11"/>
        <v>0</v>
      </c>
      <c r="CO29" s="59">
        <f t="shared" si="11"/>
        <v>0</v>
      </c>
      <c r="CP29" s="59">
        <f t="shared" ref="CP29" si="12">CP27+CP28</f>
        <v>0</v>
      </c>
      <c r="CQ29" s="59">
        <f t="shared" si="11"/>
        <v>0</v>
      </c>
      <c r="CR29" s="59">
        <f t="shared" si="11"/>
        <v>0</v>
      </c>
      <c r="CS29" s="57">
        <f t="shared" si="11"/>
        <v>0</v>
      </c>
      <c r="CT29" s="19">
        <f t="shared" si="11"/>
        <v>0</v>
      </c>
      <c r="CU29" s="59">
        <f t="shared" si="11"/>
        <v>0</v>
      </c>
      <c r="CV29" s="59">
        <f t="shared" si="11"/>
        <v>0</v>
      </c>
      <c r="CW29" s="59">
        <f t="shared" si="11"/>
        <v>0</v>
      </c>
    </row>
    <row r="30" spans="1:101">
      <c r="A30" s="312"/>
      <c r="B30" s="308"/>
      <c r="C30" s="413"/>
      <c r="D30" s="74"/>
      <c r="E30" s="74"/>
      <c r="F30" s="111">
        <f>'02　受診者数'!S25</f>
        <v>0</v>
      </c>
      <c r="G30" s="194"/>
      <c r="H30" s="175"/>
      <c r="I30" s="77"/>
      <c r="J30" s="56"/>
      <c r="K30" s="1"/>
      <c r="L30" s="1"/>
      <c r="M30" s="1"/>
      <c r="N30" s="1"/>
      <c r="O30" s="1"/>
      <c r="P30" s="55"/>
      <c r="Q30" s="56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55"/>
      <c r="AD30" s="56"/>
      <c r="AE30" s="1"/>
      <c r="AF30" s="1"/>
      <c r="AG30" s="195"/>
      <c r="AJ30" s="312"/>
      <c r="AK30" s="308"/>
      <c r="AL30" s="413"/>
      <c r="AM30" s="74"/>
      <c r="AN30" s="74"/>
      <c r="AO30" s="111">
        <f>'02　受診者数'!T25</f>
        <v>0</v>
      </c>
      <c r="AP30" s="194"/>
      <c r="AQ30" s="175"/>
      <c r="AR30" s="77"/>
      <c r="AS30" s="56"/>
      <c r="AT30" s="1"/>
      <c r="AU30" s="1"/>
      <c r="AV30" s="1"/>
      <c r="AW30" s="1"/>
      <c r="AX30" s="1"/>
      <c r="AY30" s="55"/>
      <c r="AZ30" s="56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55"/>
      <c r="BM30" s="56"/>
      <c r="BN30" s="1"/>
      <c r="BO30" s="1"/>
      <c r="BP30" s="195"/>
      <c r="BR30" s="62" t="s">
        <v>58</v>
      </c>
      <c r="BS30" s="65" t="s">
        <v>21</v>
      </c>
      <c r="BT30" s="68"/>
      <c r="BU30" s="114"/>
      <c r="BV30" s="115"/>
      <c r="BW30" s="116">
        <f>F40+AO40</f>
        <v>0</v>
      </c>
      <c r="BX30" s="231">
        <f t="shared" si="4"/>
        <v>0</v>
      </c>
      <c r="BY30" s="232">
        <f t="shared" ref="BY30:CW30" si="13">I40+AR40</f>
        <v>0</v>
      </c>
      <c r="BZ30" s="119">
        <f t="shared" si="13"/>
        <v>0</v>
      </c>
      <c r="CA30" s="117">
        <f t="shared" si="13"/>
        <v>0</v>
      </c>
      <c r="CB30" s="117">
        <f t="shared" si="13"/>
        <v>0</v>
      </c>
      <c r="CC30" s="117">
        <f t="shared" si="13"/>
        <v>0</v>
      </c>
      <c r="CD30" s="117">
        <f t="shared" si="13"/>
        <v>0</v>
      </c>
      <c r="CE30" s="117">
        <f t="shared" si="13"/>
        <v>0</v>
      </c>
      <c r="CF30" s="118">
        <f t="shared" si="13"/>
        <v>0</v>
      </c>
      <c r="CG30" s="119">
        <f t="shared" si="13"/>
        <v>0</v>
      </c>
      <c r="CH30" s="117">
        <f t="shared" si="13"/>
        <v>0</v>
      </c>
      <c r="CI30" s="117">
        <f t="shared" si="13"/>
        <v>0</v>
      </c>
      <c r="CJ30" s="117">
        <f t="shared" si="13"/>
        <v>0</v>
      </c>
      <c r="CK30" s="117">
        <f t="shared" si="13"/>
        <v>0</v>
      </c>
      <c r="CL30" s="117">
        <f t="shared" si="13"/>
        <v>0</v>
      </c>
      <c r="CM30" s="117">
        <f t="shared" si="13"/>
        <v>0</v>
      </c>
      <c r="CN30" s="117">
        <f t="shared" si="13"/>
        <v>0</v>
      </c>
      <c r="CO30" s="117">
        <f t="shared" si="13"/>
        <v>0</v>
      </c>
      <c r="CP30" s="117">
        <f t="shared" si="13"/>
        <v>0</v>
      </c>
      <c r="CQ30" s="117">
        <f t="shared" si="13"/>
        <v>0</v>
      </c>
      <c r="CR30" s="117">
        <f t="shared" si="13"/>
        <v>0</v>
      </c>
      <c r="CS30" s="118">
        <f t="shared" si="13"/>
        <v>0</v>
      </c>
      <c r="CT30" s="119">
        <f t="shared" si="13"/>
        <v>0</v>
      </c>
      <c r="CU30" s="117">
        <f t="shared" si="13"/>
        <v>0</v>
      </c>
      <c r="CV30" s="117">
        <f t="shared" si="13"/>
        <v>0</v>
      </c>
      <c r="CW30" s="117">
        <f t="shared" si="13"/>
        <v>0</v>
      </c>
    </row>
    <row r="31" spans="1:101">
      <c r="A31" s="312"/>
      <c r="B31" s="307" t="s">
        <v>4</v>
      </c>
      <c r="C31" s="412"/>
      <c r="D31" s="74"/>
      <c r="E31" s="74"/>
      <c r="F31" s="75">
        <f>'02　受診者数'!S26</f>
        <v>0</v>
      </c>
      <c r="G31" s="192"/>
      <c r="H31" s="174"/>
      <c r="I31" s="87"/>
      <c r="J31" s="81"/>
      <c r="K31" s="82"/>
      <c r="L31" s="82"/>
      <c r="M31" s="82"/>
      <c r="N31" s="82"/>
      <c r="O31" s="82"/>
      <c r="P31" s="83"/>
      <c r="Q31" s="81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3"/>
      <c r="AD31" s="81"/>
      <c r="AE31" s="82"/>
      <c r="AF31" s="82"/>
      <c r="AG31" s="193"/>
      <c r="AJ31" s="312"/>
      <c r="AK31" s="307" t="s">
        <v>4</v>
      </c>
      <c r="AL31" s="412"/>
      <c r="AM31" s="74"/>
      <c r="AN31" s="74"/>
      <c r="AO31" s="75">
        <f>'02　受診者数'!T26</f>
        <v>0</v>
      </c>
      <c r="AP31" s="192"/>
      <c r="AQ31" s="174"/>
      <c r="AR31" s="87"/>
      <c r="AS31" s="81"/>
      <c r="AT31" s="82"/>
      <c r="AU31" s="82"/>
      <c r="AV31" s="82"/>
      <c r="AW31" s="82"/>
      <c r="AX31" s="82"/>
      <c r="AY31" s="83"/>
      <c r="AZ31" s="81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BM31" s="81"/>
      <c r="BN31" s="82"/>
      <c r="BO31" s="82"/>
      <c r="BP31" s="193"/>
      <c r="BR31" s="63"/>
      <c r="BS31" s="65" t="s">
        <v>22</v>
      </c>
      <c r="BT31" s="68"/>
      <c r="BU31" s="120"/>
      <c r="BV31" s="121"/>
      <c r="BW31" s="116">
        <f>F42+AO42</f>
        <v>0</v>
      </c>
      <c r="BX31" s="231">
        <f t="shared" si="4"/>
        <v>0</v>
      </c>
      <c r="BY31" s="232">
        <f t="shared" ref="BY31:CW31" si="14">I42+AR42</f>
        <v>0</v>
      </c>
      <c r="BZ31" s="119">
        <f t="shared" si="14"/>
        <v>0</v>
      </c>
      <c r="CA31" s="117">
        <f t="shared" si="14"/>
        <v>0</v>
      </c>
      <c r="CB31" s="117">
        <f t="shared" si="14"/>
        <v>0</v>
      </c>
      <c r="CC31" s="117">
        <f t="shared" si="14"/>
        <v>0</v>
      </c>
      <c r="CD31" s="117">
        <f t="shared" si="14"/>
        <v>0</v>
      </c>
      <c r="CE31" s="117">
        <f t="shared" si="14"/>
        <v>0</v>
      </c>
      <c r="CF31" s="118">
        <f t="shared" si="14"/>
        <v>0</v>
      </c>
      <c r="CG31" s="119">
        <f t="shared" si="14"/>
        <v>0</v>
      </c>
      <c r="CH31" s="117">
        <f t="shared" si="14"/>
        <v>0</v>
      </c>
      <c r="CI31" s="117">
        <f t="shared" si="14"/>
        <v>0</v>
      </c>
      <c r="CJ31" s="117">
        <f t="shared" si="14"/>
        <v>0</v>
      </c>
      <c r="CK31" s="117">
        <f t="shared" si="14"/>
        <v>0</v>
      </c>
      <c r="CL31" s="117">
        <f t="shared" si="14"/>
        <v>0</v>
      </c>
      <c r="CM31" s="117">
        <f t="shared" si="14"/>
        <v>0</v>
      </c>
      <c r="CN31" s="117">
        <f t="shared" si="14"/>
        <v>0</v>
      </c>
      <c r="CO31" s="117">
        <f t="shared" si="14"/>
        <v>0</v>
      </c>
      <c r="CP31" s="117">
        <f t="shared" si="14"/>
        <v>0</v>
      </c>
      <c r="CQ31" s="117">
        <f t="shared" si="14"/>
        <v>0</v>
      </c>
      <c r="CR31" s="117">
        <f t="shared" si="14"/>
        <v>0</v>
      </c>
      <c r="CS31" s="118">
        <f t="shared" si="14"/>
        <v>0</v>
      </c>
      <c r="CT31" s="119">
        <f t="shared" si="14"/>
        <v>0</v>
      </c>
      <c r="CU31" s="117">
        <f t="shared" si="14"/>
        <v>0</v>
      </c>
      <c r="CV31" s="117">
        <f t="shared" si="14"/>
        <v>0</v>
      </c>
      <c r="CW31" s="117">
        <f t="shared" si="14"/>
        <v>0</v>
      </c>
    </row>
    <row r="32" spans="1:101">
      <c r="A32" s="313"/>
      <c r="B32" s="308"/>
      <c r="C32" s="413"/>
      <c r="D32" s="70">
        <f>'01 対象者数'!M12</f>
        <v>0</v>
      </c>
      <c r="E32" s="70">
        <f>'01 対象者数'!N12</f>
        <v>0</v>
      </c>
      <c r="F32" s="78">
        <f>'02　受診者数'!S27</f>
        <v>0</v>
      </c>
      <c r="G32" s="196"/>
      <c r="H32" s="176"/>
      <c r="I32" s="88"/>
      <c r="J32" s="89"/>
      <c r="K32" s="84"/>
      <c r="L32" s="84"/>
      <c r="M32" s="84"/>
      <c r="N32" s="84"/>
      <c r="O32" s="84"/>
      <c r="P32" s="85"/>
      <c r="Q32" s="89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5"/>
      <c r="AD32" s="89"/>
      <c r="AE32" s="84"/>
      <c r="AF32" s="84"/>
      <c r="AG32" s="230"/>
      <c r="AJ32" s="313"/>
      <c r="AK32" s="308"/>
      <c r="AL32" s="413"/>
      <c r="AM32" s="70">
        <f>'01 対象者数'!M12</f>
        <v>0</v>
      </c>
      <c r="AN32" s="70">
        <f>'01 対象者数'!N12</f>
        <v>0</v>
      </c>
      <c r="AO32" s="78">
        <f>'02　受診者数'!T27</f>
        <v>0</v>
      </c>
      <c r="AP32" s="196"/>
      <c r="AQ32" s="176"/>
      <c r="AR32" s="88"/>
      <c r="AS32" s="89"/>
      <c r="AT32" s="84"/>
      <c r="AU32" s="84"/>
      <c r="AV32" s="84"/>
      <c r="AW32" s="84"/>
      <c r="AX32" s="84"/>
      <c r="AY32" s="85"/>
      <c r="AZ32" s="89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BM32" s="89"/>
      <c r="BN32" s="84"/>
      <c r="BO32" s="84"/>
      <c r="BP32" s="230"/>
      <c r="BR32" s="64"/>
      <c r="BS32" s="65" t="s">
        <v>4</v>
      </c>
      <c r="BT32" s="68"/>
      <c r="BU32" s="59">
        <f>D44</f>
        <v>0</v>
      </c>
      <c r="BV32" s="59">
        <f>E44</f>
        <v>0</v>
      </c>
      <c r="BW32" s="58">
        <f t="shared" ref="BW32:CW32" si="15">BW30+BW31</f>
        <v>0</v>
      </c>
      <c r="BX32" s="231">
        <f t="shared" si="4"/>
        <v>0</v>
      </c>
      <c r="BY32" s="57">
        <f t="shared" si="15"/>
        <v>0</v>
      </c>
      <c r="BZ32" s="19">
        <f t="shared" si="15"/>
        <v>0</v>
      </c>
      <c r="CA32" s="59">
        <f t="shared" si="15"/>
        <v>0</v>
      </c>
      <c r="CB32" s="59">
        <f t="shared" si="15"/>
        <v>0</v>
      </c>
      <c r="CC32" s="59">
        <f t="shared" si="15"/>
        <v>0</v>
      </c>
      <c r="CD32" s="59">
        <f t="shared" si="15"/>
        <v>0</v>
      </c>
      <c r="CE32" s="59">
        <f t="shared" si="15"/>
        <v>0</v>
      </c>
      <c r="CF32" s="57">
        <f t="shared" si="15"/>
        <v>0</v>
      </c>
      <c r="CG32" s="19">
        <f t="shared" si="15"/>
        <v>0</v>
      </c>
      <c r="CH32" s="59">
        <f t="shared" si="15"/>
        <v>0</v>
      </c>
      <c r="CI32" s="59">
        <f t="shared" si="15"/>
        <v>0</v>
      </c>
      <c r="CJ32" s="59">
        <f t="shared" si="15"/>
        <v>0</v>
      </c>
      <c r="CK32" s="59">
        <f t="shared" si="15"/>
        <v>0</v>
      </c>
      <c r="CL32" s="59">
        <f t="shared" si="15"/>
        <v>0</v>
      </c>
      <c r="CM32" s="59">
        <f t="shared" si="15"/>
        <v>0</v>
      </c>
      <c r="CN32" s="59">
        <f t="shared" si="15"/>
        <v>0</v>
      </c>
      <c r="CO32" s="59">
        <f t="shared" si="15"/>
        <v>0</v>
      </c>
      <c r="CP32" s="59">
        <f t="shared" ref="CP32" si="16">CP30+CP31</f>
        <v>0</v>
      </c>
      <c r="CQ32" s="59">
        <f t="shared" si="15"/>
        <v>0</v>
      </c>
      <c r="CR32" s="59">
        <f t="shared" si="15"/>
        <v>0</v>
      </c>
      <c r="CS32" s="57">
        <f t="shared" si="15"/>
        <v>0</v>
      </c>
      <c r="CT32" s="19">
        <f t="shared" si="15"/>
        <v>0</v>
      </c>
      <c r="CU32" s="59">
        <f t="shared" si="15"/>
        <v>0</v>
      </c>
      <c r="CV32" s="59">
        <f t="shared" si="15"/>
        <v>0</v>
      </c>
      <c r="CW32" s="59">
        <f t="shared" si="15"/>
        <v>0</v>
      </c>
    </row>
    <row r="33" spans="1:101">
      <c r="A33" s="311" t="s">
        <v>57</v>
      </c>
      <c r="B33" s="307" t="s">
        <v>21</v>
      </c>
      <c r="C33" s="412"/>
      <c r="D33" s="74"/>
      <c r="E33" s="74"/>
      <c r="F33" s="75">
        <f>'02　受診者数'!S28</f>
        <v>0</v>
      </c>
      <c r="G33" s="192"/>
      <c r="H33" s="174"/>
      <c r="I33" s="87"/>
      <c r="J33" s="81"/>
      <c r="K33" s="82"/>
      <c r="L33" s="82"/>
      <c r="M33" s="82"/>
      <c r="N33" s="82"/>
      <c r="O33" s="82"/>
      <c r="P33" s="83"/>
      <c r="Q33" s="81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3"/>
      <c r="AD33" s="81"/>
      <c r="AE33" s="82"/>
      <c r="AF33" s="82"/>
      <c r="AG33" s="193"/>
      <c r="AJ33" s="311" t="s">
        <v>57</v>
      </c>
      <c r="AK33" s="307" t="s">
        <v>21</v>
      </c>
      <c r="AL33" s="412"/>
      <c r="AM33" s="74"/>
      <c r="AN33" s="74"/>
      <c r="AO33" s="75">
        <f>'02　受診者数'!T28</f>
        <v>0</v>
      </c>
      <c r="AP33" s="192"/>
      <c r="AQ33" s="174"/>
      <c r="AR33" s="87"/>
      <c r="AS33" s="81"/>
      <c r="AT33" s="82"/>
      <c r="AU33" s="82"/>
      <c r="AV33" s="82"/>
      <c r="AW33" s="82"/>
      <c r="AX33" s="82"/>
      <c r="AY33" s="83"/>
      <c r="AZ33" s="81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3"/>
      <c r="BM33" s="81"/>
      <c r="BN33" s="82"/>
      <c r="BO33" s="82"/>
      <c r="BP33" s="193"/>
      <c r="BR33" s="62" t="s">
        <v>5</v>
      </c>
      <c r="BS33" s="65" t="s">
        <v>21</v>
      </c>
      <c r="BT33" s="68"/>
      <c r="BU33" s="114"/>
      <c r="BV33" s="115"/>
      <c r="BW33" s="116">
        <f>F46+AO46</f>
        <v>0</v>
      </c>
      <c r="BX33" s="231">
        <f t="shared" si="4"/>
        <v>0</v>
      </c>
      <c r="BY33" s="232">
        <f t="shared" ref="BY33:CW33" si="17">I46+AR46</f>
        <v>0</v>
      </c>
      <c r="BZ33" s="119">
        <f t="shared" si="17"/>
        <v>0</v>
      </c>
      <c r="CA33" s="117">
        <f t="shared" si="17"/>
        <v>0</v>
      </c>
      <c r="CB33" s="117">
        <f t="shared" si="17"/>
        <v>0</v>
      </c>
      <c r="CC33" s="117">
        <f t="shared" si="17"/>
        <v>0</v>
      </c>
      <c r="CD33" s="117">
        <f t="shared" si="17"/>
        <v>0</v>
      </c>
      <c r="CE33" s="117">
        <f t="shared" si="17"/>
        <v>0</v>
      </c>
      <c r="CF33" s="118">
        <f t="shared" si="17"/>
        <v>0</v>
      </c>
      <c r="CG33" s="119">
        <f t="shared" si="17"/>
        <v>0</v>
      </c>
      <c r="CH33" s="117">
        <f t="shared" si="17"/>
        <v>0</v>
      </c>
      <c r="CI33" s="117">
        <f t="shared" si="17"/>
        <v>0</v>
      </c>
      <c r="CJ33" s="117">
        <f t="shared" si="17"/>
        <v>0</v>
      </c>
      <c r="CK33" s="117">
        <f t="shared" si="17"/>
        <v>0</v>
      </c>
      <c r="CL33" s="117">
        <f t="shared" si="17"/>
        <v>0</v>
      </c>
      <c r="CM33" s="117">
        <f t="shared" si="17"/>
        <v>0</v>
      </c>
      <c r="CN33" s="117">
        <f t="shared" si="17"/>
        <v>0</v>
      </c>
      <c r="CO33" s="117">
        <f t="shared" si="17"/>
        <v>0</v>
      </c>
      <c r="CP33" s="117">
        <f t="shared" si="17"/>
        <v>0</v>
      </c>
      <c r="CQ33" s="117">
        <f t="shared" si="17"/>
        <v>0</v>
      </c>
      <c r="CR33" s="117">
        <f t="shared" si="17"/>
        <v>0</v>
      </c>
      <c r="CS33" s="118">
        <f t="shared" si="17"/>
        <v>0</v>
      </c>
      <c r="CT33" s="119">
        <f t="shared" si="17"/>
        <v>0</v>
      </c>
      <c r="CU33" s="117">
        <f t="shared" si="17"/>
        <v>0</v>
      </c>
      <c r="CV33" s="117">
        <f t="shared" si="17"/>
        <v>0</v>
      </c>
      <c r="CW33" s="117">
        <f t="shared" si="17"/>
        <v>0</v>
      </c>
    </row>
    <row r="34" spans="1:101">
      <c r="A34" s="312"/>
      <c r="B34" s="308"/>
      <c r="C34" s="413"/>
      <c r="D34" s="74"/>
      <c r="E34" s="74"/>
      <c r="F34" s="110">
        <f>'02　受診者数'!S29</f>
        <v>0</v>
      </c>
      <c r="G34" s="194"/>
      <c r="H34" s="175"/>
      <c r="I34" s="79"/>
      <c r="J34" s="56"/>
      <c r="K34" s="1"/>
      <c r="L34" s="1"/>
      <c r="M34" s="1"/>
      <c r="N34" s="1"/>
      <c r="O34" s="1"/>
      <c r="P34" s="55"/>
      <c r="Q34" s="5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5"/>
      <c r="AD34" s="56"/>
      <c r="AE34" s="1"/>
      <c r="AF34" s="1"/>
      <c r="AG34" s="195"/>
      <c r="AJ34" s="312"/>
      <c r="AK34" s="308"/>
      <c r="AL34" s="413"/>
      <c r="AM34" s="74"/>
      <c r="AN34" s="74"/>
      <c r="AO34" s="110">
        <f>'02　受診者数'!T29</f>
        <v>0</v>
      </c>
      <c r="AP34" s="194"/>
      <c r="AQ34" s="175"/>
      <c r="AR34" s="79"/>
      <c r="AS34" s="56"/>
      <c r="AT34" s="1"/>
      <c r="AU34" s="1"/>
      <c r="AV34" s="1"/>
      <c r="AW34" s="1"/>
      <c r="AX34" s="1"/>
      <c r="AY34" s="55"/>
      <c r="AZ34" s="56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55"/>
      <c r="BM34" s="56"/>
      <c r="BN34" s="1"/>
      <c r="BO34" s="1"/>
      <c r="BP34" s="195"/>
      <c r="BR34" s="63"/>
      <c r="BS34" s="65" t="s">
        <v>22</v>
      </c>
      <c r="BT34" s="68"/>
      <c r="BU34" s="120"/>
      <c r="BV34" s="121"/>
      <c r="BW34" s="116">
        <f>F48+AO48</f>
        <v>0</v>
      </c>
      <c r="BX34" s="231">
        <f t="shared" si="4"/>
        <v>0</v>
      </c>
      <c r="BY34" s="232">
        <f t="shared" ref="BY34:CW34" si="18">I48+AR48</f>
        <v>0</v>
      </c>
      <c r="BZ34" s="119">
        <f t="shared" si="18"/>
        <v>0</v>
      </c>
      <c r="CA34" s="117">
        <f t="shared" si="18"/>
        <v>0</v>
      </c>
      <c r="CB34" s="117">
        <f t="shared" si="18"/>
        <v>0</v>
      </c>
      <c r="CC34" s="117">
        <f t="shared" si="18"/>
        <v>0</v>
      </c>
      <c r="CD34" s="117">
        <f t="shared" si="18"/>
        <v>0</v>
      </c>
      <c r="CE34" s="117">
        <f t="shared" si="18"/>
        <v>0</v>
      </c>
      <c r="CF34" s="118">
        <f t="shared" si="18"/>
        <v>0</v>
      </c>
      <c r="CG34" s="119">
        <f t="shared" si="18"/>
        <v>0</v>
      </c>
      <c r="CH34" s="117">
        <f t="shared" si="18"/>
        <v>0</v>
      </c>
      <c r="CI34" s="117">
        <f t="shared" si="18"/>
        <v>0</v>
      </c>
      <c r="CJ34" s="117">
        <f t="shared" si="18"/>
        <v>0</v>
      </c>
      <c r="CK34" s="117">
        <f t="shared" si="18"/>
        <v>0</v>
      </c>
      <c r="CL34" s="117">
        <f t="shared" si="18"/>
        <v>0</v>
      </c>
      <c r="CM34" s="117">
        <f t="shared" si="18"/>
        <v>0</v>
      </c>
      <c r="CN34" s="117">
        <f t="shared" si="18"/>
        <v>0</v>
      </c>
      <c r="CO34" s="117">
        <f t="shared" si="18"/>
        <v>0</v>
      </c>
      <c r="CP34" s="117">
        <f t="shared" si="18"/>
        <v>0</v>
      </c>
      <c r="CQ34" s="117">
        <f t="shared" si="18"/>
        <v>0</v>
      </c>
      <c r="CR34" s="117">
        <f t="shared" si="18"/>
        <v>0</v>
      </c>
      <c r="CS34" s="118">
        <f t="shared" si="18"/>
        <v>0</v>
      </c>
      <c r="CT34" s="119">
        <f t="shared" si="18"/>
        <v>0</v>
      </c>
      <c r="CU34" s="117">
        <f t="shared" si="18"/>
        <v>0</v>
      </c>
      <c r="CV34" s="117">
        <f t="shared" si="18"/>
        <v>0</v>
      </c>
      <c r="CW34" s="117">
        <f t="shared" si="18"/>
        <v>0</v>
      </c>
    </row>
    <row r="35" spans="1:101">
      <c r="A35" s="312"/>
      <c r="B35" s="307" t="s">
        <v>22</v>
      </c>
      <c r="C35" s="412"/>
      <c r="D35" s="74"/>
      <c r="E35" s="74"/>
      <c r="F35" s="75">
        <f>'02　受診者数'!S30</f>
        <v>0</v>
      </c>
      <c r="G35" s="192"/>
      <c r="H35" s="174"/>
      <c r="I35" s="86"/>
      <c r="J35" s="81"/>
      <c r="K35" s="82"/>
      <c r="L35" s="82"/>
      <c r="M35" s="82"/>
      <c r="N35" s="82"/>
      <c r="O35" s="82"/>
      <c r="P35" s="83"/>
      <c r="Q35" s="81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3"/>
      <c r="AD35" s="81"/>
      <c r="AE35" s="82"/>
      <c r="AF35" s="82"/>
      <c r="AG35" s="193"/>
      <c r="AJ35" s="312"/>
      <c r="AK35" s="307" t="s">
        <v>22</v>
      </c>
      <c r="AL35" s="412"/>
      <c r="AM35" s="74"/>
      <c r="AN35" s="74"/>
      <c r="AO35" s="75">
        <f>'02　受診者数'!T30</f>
        <v>0</v>
      </c>
      <c r="AP35" s="192"/>
      <c r="AQ35" s="174"/>
      <c r="AR35" s="86"/>
      <c r="AS35" s="81"/>
      <c r="AT35" s="82"/>
      <c r="AU35" s="82"/>
      <c r="AV35" s="82"/>
      <c r="AW35" s="82"/>
      <c r="AX35" s="82"/>
      <c r="AY35" s="83"/>
      <c r="AZ35" s="81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3"/>
      <c r="BM35" s="81"/>
      <c r="BN35" s="82"/>
      <c r="BO35" s="82"/>
      <c r="BP35" s="193"/>
      <c r="BR35" s="64"/>
      <c r="BS35" s="65" t="s">
        <v>4</v>
      </c>
      <c r="BT35" s="68"/>
      <c r="BU35" s="59">
        <f>D50</f>
        <v>0</v>
      </c>
      <c r="BV35" s="59">
        <f>E50</f>
        <v>0</v>
      </c>
      <c r="BW35" s="58">
        <f t="shared" ref="BW35:CW35" si="19">BW33+BW34</f>
        <v>0</v>
      </c>
      <c r="BX35" s="231">
        <f t="shared" si="4"/>
        <v>0</v>
      </c>
      <c r="BY35" s="57">
        <f t="shared" si="19"/>
        <v>0</v>
      </c>
      <c r="BZ35" s="19">
        <f t="shared" si="19"/>
        <v>0</v>
      </c>
      <c r="CA35" s="59">
        <f t="shared" si="19"/>
        <v>0</v>
      </c>
      <c r="CB35" s="59">
        <f t="shared" si="19"/>
        <v>0</v>
      </c>
      <c r="CC35" s="59">
        <f t="shared" si="19"/>
        <v>0</v>
      </c>
      <c r="CD35" s="59">
        <f t="shared" si="19"/>
        <v>0</v>
      </c>
      <c r="CE35" s="59">
        <f t="shared" si="19"/>
        <v>0</v>
      </c>
      <c r="CF35" s="57">
        <f t="shared" si="19"/>
        <v>0</v>
      </c>
      <c r="CG35" s="19">
        <f t="shared" si="19"/>
        <v>0</v>
      </c>
      <c r="CH35" s="59">
        <f t="shared" si="19"/>
        <v>0</v>
      </c>
      <c r="CI35" s="59">
        <f t="shared" si="19"/>
        <v>0</v>
      </c>
      <c r="CJ35" s="59">
        <f t="shared" si="19"/>
        <v>0</v>
      </c>
      <c r="CK35" s="59">
        <f t="shared" si="19"/>
        <v>0</v>
      </c>
      <c r="CL35" s="59">
        <f t="shared" si="19"/>
        <v>0</v>
      </c>
      <c r="CM35" s="59">
        <f t="shared" si="19"/>
        <v>0</v>
      </c>
      <c r="CN35" s="59">
        <f t="shared" si="19"/>
        <v>0</v>
      </c>
      <c r="CO35" s="59">
        <f t="shared" si="19"/>
        <v>0</v>
      </c>
      <c r="CP35" s="59">
        <f t="shared" ref="CP35" si="20">CP33+CP34</f>
        <v>0</v>
      </c>
      <c r="CQ35" s="59">
        <f t="shared" si="19"/>
        <v>0</v>
      </c>
      <c r="CR35" s="59">
        <f t="shared" si="19"/>
        <v>0</v>
      </c>
      <c r="CS35" s="57">
        <f t="shared" si="19"/>
        <v>0</v>
      </c>
      <c r="CT35" s="19">
        <f t="shared" si="19"/>
        <v>0</v>
      </c>
      <c r="CU35" s="59">
        <f t="shared" si="19"/>
        <v>0</v>
      </c>
      <c r="CV35" s="59">
        <f t="shared" si="19"/>
        <v>0</v>
      </c>
      <c r="CW35" s="59">
        <f t="shared" si="19"/>
        <v>0</v>
      </c>
    </row>
    <row r="36" spans="1:101">
      <c r="A36" s="312"/>
      <c r="B36" s="308"/>
      <c r="C36" s="413"/>
      <c r="D36" s="74"/>
      <c r="E36" s="74"/>
      <c r="F36" s="111">
        <f>'02　受診者数'!S31</f>
        <v>0</v>
      </c>
      <c r="G36" s="194"/>
      <c r="H36" s="175"/>
      <c r="I36" s="77"/>
      <c r="J36" s="56"/>
      <c r="K36" s="1"/>
      <c r="L36" s="1"/>
      <c r="M36" s="1"/>
      <c r="N36" s="1"/>
      <c r="O36" s="1"/>
      <c r="P36" s="55"/>
      <c r="Q36" s="56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55"/>
      <c r="AD36" s="56"/>
      <c r="AE36" s="1"/>
      <c r="AF36" s="1"/>
      <c r="AG36" s="195"/>
      <c r="AJ36" s="312"/>
      <c r="AK36" s="308"/>
      <c r="AL36" s="413"/>
      <c r="AM36" s="74"/>
      <c r="AN36" s="74"/>
      <c r="AO36" s="111">
        <f>'02　受診者数'!T31</f>
        <v>0</v>
      </c>
      <c r="AP36" s="194"/>
      <c r="AQ36" s="175"/>
      <c r="AR36" s="77"/>
      <c r="AS36" s="56"/>
      <c r="AT36" s="1"/>
      <c r="AU36" s="1"/>
      <c r="AV36" s="1"/>
      <c r="AW36" s="1"/>
      <c r="AX36" s="1"/>
      <c r="AY36" s="55"/>
      <c r="AZ36" s="56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55"/>
      <c r="BM36" s="56"/>
      <c r="BN36" s="1"/>
      <c r="BO36" s="1"/>
      <c r="BP36" s="195"/>
      <c r="BR36" s="62" t="s">
        <v>6</v>
      </c>
      <c r="BS36" s="65" t="s">
        <v>21</v>
      </c>
      <c r="BT36" s="68"/>
      <c r="BU36" s="114"/>
      <c r="BV36" s="115"/>
      <c r="BW36" s="116">
        <f>F52+AO52</f>
        <v>0</v>
      </c>
      <c r="BX36" s="231">
        <f t="shared" si="4"/>
        <v>0</v>
      </c>
      <c r="BY36" s="232">
        <f t="shared" ref="BY36:CW36" si="21">I52+AR52</f>
        <v>0</v>
      </c>
      <c r="BZ36" s="119">
        <f t="shared" si="21"/>
        <v>0</v>
      </c>
      <c r="CA36" s="117">
        <f t="shared" si="21"/>
        <v>0</v>
      </c>
      <c r="CB36" s="117">
        <f t="shared" si="21"/>
        <v>0</v>
      </c>
      <c r="CC36" s="117">
        <f t="shared" si="21"/>
        <v>0</v>
      </c>
      <c r="CD36" s="117">
        <f t="shared" si="21"/>
        <v>0</v>
      </c>
      <c r="CE36" s="117">
        <f t="shared" si="21"/>
        <v>0</v>
      </c>
      <c r="CF36" s="118">
        <f t="shared" si="21"/>
        <v>0</v>
      </c>
      <c r="CG36" s="119">
        <f t="shared" si="21"/>
        <v>0</v>
      </c>
      <c r="CH36" s="117">
        <f t="shared" si="21"/>
        <v>0</v>
      </c>
      <c r="CI36" s="117">
        <f t="shared" si="21"/>
        <v>0</v>
      </c>
      <c r="CJ36" s="117">
        <f t="shared" si="21"/>
        <v>0</v>
      </c>
      <c r="CK36" s="117">
        <f t="shared" si="21"/>
        <v>0</v>
      </c>
      <c r="CL36" s="117">
        <f t="shared" si="21"/>
        <v>0</v>
      </c>
      <c r="CM36" s="117">
        <f t="shared" si="21"/>
        <v>0</v>
      </c>
      <c r="CN36" s="117">
        <f t="shared" si="21"/>
        <v>0</v>
      </c>
      <c r="CO36" s="117">
        <f t="shared" si="21"/>
        <v>0</v>
      </c>
      <c r="CP36" s="117">
        <f t="shared" si="21"/>
        <v>0</v>
      </c>
      <c r="CQ36" s="117">
        <f t="shared" si="21"/>
        <v>0</v>
      </c>
      <c r="CR36" s="117">
        <f t="shared" si="21"/>
        <v>0</v>
      </c>
      <c r="CS36" s="118">
        <f t="shared" si="21"/>
        <v>0</v>
      </c>
      <c r="CT36" s="119">
        <f t="shared" si="21"/>
        <v>0</v>
      </c>
      <c r="CU36" s="117">
        <f t="shared" si="21"/>
        <v>0</v>
      </c>
      <c r="CV36" s="117">
        <f t="shared" si="21"/>
        <v>0</v>
      </c>
      <c r="CW36" s="117">
        <f t="shared" si="21"/>
        <v>0</v>
      </c>
    </row>
    <row r="37" spans="1:101">
      <c r="A37" s="312"/>
      <c r="B37" s="307" t="s">
        <v>4</v>
      </c>
      <c r="C37" s="412"/>
      <c r="D37" s="74"/>
      <c r="E37" s="74"/>
      <c r="F37" s="75">
        <f>'02　受診者数'!S32</f>
        <v>0</v>
      </c>
      <c r="G37" s="192"/>
      <c r="H37" s="174"/>
      <c r="I37" s="87"/>
      <c r="J37" s="81"/>
      <c r="K37" s="82"/>
      <c r="L37" s="82"/>
      <c r="M37" s="82"/>
      <c r="N37" s="82"/>
      <c r="O37" s="82"/>
      <c r="P37" s="83"/>
      <c r="Q37" s="81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3"/>
      <c r="AD37" s="81"/>
      <c r="AE37" s="82"/>
      <c r="AF37" s="82"/>
      <c r="AG37" s="193"/>
      <c r="AJ37" s="312"/>
      <c r="AK37" s="307" t="s">
        <v>4</v>
      </c>
      <c r="AL37" s="412"/>
      <c r="AM37" s="74"/>
      <c r="AN37" s="74"/>
      <c r="AO37" s="75">
        <f>'02　受診者数'!T32</f>
        <v>0</v>
      </c>
      <c r="AP37" s="192"/>
      <c r="AQ37" s="174"/>
      <c r="AR37" s="87"/>
      <c r="AS37" s="81"/>
      <c r="AT37" s="82"/>
      <c r="AU37" s="82"/>
      <c r="AV37" s="82"/>
      <c r="AW37" s="82"/>
      <c r="AX37" s="82"/>
      <c r="AY37" s="83"/>
      <c r="AZ37" s="81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3"/>
      <c r="BM37" s="81"/>
      <c r="BN37" s="82"/>
      <c r="BO37" s="82"/>
      <c r="BP37" s="193"/>
      <c r="BR37" s="63"/>
      <c r="BS37" s="65" t="s">
        <v>22</v>
      </c>
      <c r="BT37" s="68"/>
      <c r="BU37" s="120"/>
      <c r="BV37" s="121"/>
      <c r="BW37" s="116">
        <f>F54+AO54</f>
        <v>0</v>
      </c>
      <c r="BX37" s="231">
        <f t="shared" si="4"/>
        <v>0</v>
      </c>
      <c r="BY37" s="232">
        <f t="shared" ref="BY37:CW37" si="22">I54+AR54</f>
        <v>0</v>
      </c>
      <c r="BZ37" s="119">
        <f t="shared" si="22"/>
        <v>0</v>
      </c>
      <c r="CA37" s="117">
        <f t="shared" si="22"/>
        <v>0</v>
      </c>
      <c r="CB37" s="117">
        <f t="shared" si="22"/>
        <v>0</v>
      </c>
      <c r="CC37" s="117">
        <f t="shared" si="22"/>
        <v>0</v>
      </c>
      <c r="CD37" s="117">
        <f t="shared" si="22"/>
        <v>0</v>
      </c>
      <c r="CE37" s="117">
        <f t="shared" si="22"/>
        <v>0</v>
      </c>
      <c r="CF37" s="118">
        <f t="shared" si="22"/>
        <v>0</v>
      </c>
      <c r="CG37" s="119">
        <f t="shared" si="22"/>
        <v>0</v>
      </c>
      <c r="CH37" s="117">
        <f t="shared" si="22"/>
        <v>0</v>
      </c>
      <c r="CI37" s="117">
        <f t="shared" si="22"/>
        <v>0</v>
      </c>
      <c r="CJ37" s="117">
        <f t="shared" si="22"/>
        <v>0</v>
      </c>
      <c r="CK37" s="117">
        <f t="shared" si="22"/>
        <v>0</v>
      </c>
      <c r="CL37" s="117">
        <f t="shared" si="22"/>
        <v>0</v>
      </c>
      <c r="CM37" s="117">
        <f t="shared" si="22"/>
        <v>0</v>
      </c>
      <c r="CN37" s="117">
        <f t="shared" si="22"/>
        <v>0</v>
      </c>
      <c r="CO37" s="117">
        <f t="shared" si="22"/>
        <v>0</v>
      </c>
      <c r="CP37" s="117">
        <f t="shared" si="22"/>
        <v>0</v>
      </c>
      <c r="CQ37" s="117">
        <f t="shared" si="22"/>
        <v>0</v>
      </c>
      <c r="CR37" s="117">
        <f t="shared" si="22"/>
        <v>0</v>
      </c>
      <c r="CS37" s="118">
        <f t="shared" si="22"/>
        <v>0</v>
      </c>
      <c r="CT37" s="119">
        <f t="shared" si="22"/>
        <v>0</v>
      </c>
      <c r="CU37" s="117">
        <f t="shared" si="22"/>
        <v>0</v>
      </c>
      <c r="CV37" s="117">
        <f t="shared" si="22"/>
        <v>0</v>
      </c>
      <c r="CW37" s="117">
        <f t="shared" si="22"/>
        <v>0</v>
      </c>
    </row>
    <row r="38" spans="1:101">
      <c r="A38" s="313"/>
      <c r="B38" s="308"/>
      <c r="C38" s="413"/>
      <c r="D38" s="70">
        <f>'01 対象者数'!M14</f>
        <v>0</v>
      </c>
      <c r="E38" s="70">
        <f>'01 対象者数'!N14</f>
        <v>0</v>
      </c>
      <c r="F38" s="78">
        <f>'02　受診者数'!S33</f>
        <v>0</v>
      </c>
      <c r="G38" s="196"/>
      <c r="H38" s="176"/>
      <c r="I38" s="88"/>
      <c r="J38" s="89"/>
      <c r="K38" s="84"/>
      <c r="L38" s="84"/>
      <c r="M38" s="84"/>
      <c r="N38" s="84"/>
      <c r="O38" s="84"/>
      <c r="P38" s="85"/>
      <c r="Q38" s="89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5"/>
      <c r="AD38" s="89"/>
      <c r="AE38" s="84"/>
      <c r="AF38" s="84"/>
      <c r="AG38" s="230"/>
      <c r="AJ38" s="313"/>
      <c r="AK38" s="308"/>
      <c r="AL38" s="413"/>
      <c r="AM38" s="70">
        <f>'01 対象者数'!M14</f>
        <v>0</v>
      </c>
      <c r="AN38" s="70">
        <f>'01 対象者数'!N14</f>
        <v>0</v>
      </c>
      <c r="AO38" s="78">
        <f>'02　受診者数'!T33</f>
        <v>0</v>
      </c>
      <c r="AP38" s="196"/>
      <c r="AQ38" s="176"/>
      <c r="AR38" s="88"/>
      <c r="AS38" s="89"/>
      <c r="AT38" s="84"/>
      <c r="AU38" s="84"/>
      <c r="AV38" s="84"/>
      <c r="AW38" s="84"/>
      <c r="AX38" s="84"/>
      <c r="AY38" s="85"/>
      <c r="AZ38" s="89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  <c r="BM38" s="89"/>
      <c r="BN38" s="84"/>
      <c r="BO38" s="84"/>
      <c r="BP38" s="230"/>
      <c r="BR38" s="64"/>
      <c r="BS38" s="65" t="s">
        <v>4</v>
      </c>
      <c r="BT38" s="68"/>
      <c r="BU38" s="59">
        <f>D56</f>
        <v>0</v>
      </c>
      <c r="BV38" s="59">
        <f>E56</f>
        <v>0</v>
      </c>
      <c r="BW38" s="58">
        <f t="shared" ref="BW38:CW38" si="23">BW36+BW37</f>
        <v>0</v>
      </c>
      <c r="BX38" s="231">
        <f t="shared" si="4"/>
        <v>0</v>
      </c>
      <c r="BY38" s="57">
        <f t="shared" si="23"/>
        <v>0</v>
      </c>
      <c r="BZ38" s="19">
        <f t="shared" si="23"/>
        <v>0</v>
      </c>
      <c r="CA38" s="59">
        <f t="shared" si="23"/>
        <v>0</v>
      </c>
      <c r="CB38" s="59">
        <f t="shared" si="23"/>
        <v>0</v>
      </c>
      <c r="CC38" s="59">
        <f t="shared" si="23"/>
        <v>0</v>
      </c>
      <c r="CD38" s="59">
        <f t="shared" si="23"/>
        <v>0</v>
      </c>
      <c r="CE38" s="59">
        <f t="shared" si="23"/>
        <v>0</v>
      </c>
      <c r="CF38" s="57">
        <f t="shared" si="23"/>
        <v>0</v>
      </c>
      <c r="CG38" s="19">
        <f t="shared" si="23"/>
        <v>0</v>
      </c>
      <c r="CH38" s="59">
        <f t="shared" si="23"/>
        <v>0</v>
      </c>
      <c r="CI38" s="59">
        <f t="shared" si="23"/>
        <v>0</v>
      </c>
      <c r="CJ38" s="59">
        <f t="shared" si="23"/>
        <v>0</v>
      </c>
      <c r="CK38" s="59">
        <f t="shared" si="23"/>
        <v>0</v>
      </c>
      <c r="CL38" s="59">
        <f t="shared" si="23"/>
        <v>0</v>
      </c>
      <c r="CM38" s="59">
        <f t="shared" si="23"/>
        <v>0</v>
      </c>
      <c r="CN38" s="59">
        <f t="shared" si="23"/>
        <v>0</v>
      </c>
      <c r="CO38" s="59">
        <f t="shared" si="23"/>
        <v>0</v>
      </c>
      <c r="CP38" s="59">
        <f t="shared" ref="CP38" si="24">CP36+CP37</f>
        <v>0</v>
      </c>
      <c r="CQ38" s="59">
        <f t="shared" si="23"/>
        <v>0</v>
      </c>
      <c r="CR38" s="59">
        <f t="shared" si="23"/>
        <v>0</v>
      </c>
      <c r="CS38" s="57">
        <f t="shared" si="23"/>
        <v>0</v>
      </c>
      <c r="CT38" s="19">
        <f t="shared" si="23"/>
        <v>0</v>
      </c>
      <c r="CU38" s="59">
        <f t="shared" si="23"/>
        <v>0</v>
      </c>
      <c r="CV38" s="59">
        <f t="shared" si="23"/>
        <v>0</v>
      </c>
      <c r="CW38" s="59">
        <f t="shared" si="23"/>
        <v>0</v>
      </c>
    </row>
    <row r="39" spans="1:101">
      <c r="A39" s="311" t="s">
        <v>58</v>
      </c>
      <c r="B39" s="307" t="s">
        <v>21</v>
      </c>
      <c r="C39" s="412"/>
      <c r="D39" s="74"/>
      <c r="E39" s="74"/>
      <c r="F39" s="75">
        <f>'02　受診者数'!S34</f>
        <v>0</v>
      </c>
      <c r="G39" s="192"/>
      <c r="H39" s="174"/>
      <c r="I39" s="87"/>
      <c r="J39" s="81"/>
      <c r="K39" s="82"/>
      <c r="L39" s="82"/>
      <c r="M39" s="82"/>
      <c r="N39" s="82"/>
      <c r="O39" s="82"/>
      <c r="P39" s="83"/>
      <c r="Q39" s="81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3"/>
      <c r="AD39" s="81"/>
      <c r="AE39" s="82"/>
      <c r="AF39" s="82"/>
      <c r="AG39" s="193"/>
      <c r="AJ39" s="311" t="s">
        <v>58</v>
      </c>
      <c r="AK39" s="307" t="s">
        <v>21</v>
      </c>
      <c r="AL39" s="412"/>
      <c r="AM39" s="74"/>
      <c r="AN39" s="74"/>
      <c r="AO39" s="75">
        <f>'02　受診者数'!T34</f>
        <v>0</v>
      </c>
      <c r="AP39" s="192"/>
      <c r="AQ39" s="174"/>
      <c r="AR39" s="87"/>
      <c r="AS39" s="81"/>
      <c r="AT39" s="82"/>
      <c r="AU39" s="82"/>
      <c r="AV39" s="82"/>
      <c r="AW39" s="82"/>
      <c r="AX39" s="82"/>
      <c r="AY39" s="83"/>
      <c r="AZ39" s="81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  <c r="BM39" s="81"/>
      <c r="BN39" s="82"/>
      <c r="BO39" s="82"/>
      <c r="BP39" s="193"/>
      <c r="BR39" s="62" t="s">
        <v>7</v>
      </c>
      <c r="BS39" s="65" t="s">
        <v>21</v>
      </c>
      <c r="BT39" s="68"/>
      <c r="BU39" s="114"/>
      <c r="BV39" s="115"/>
      <c r="BW39" s="116">
        <f>F58+AO58</f>
        <v>0</v>
      </c>
      <c r="BX39" s="231">
        <f t="shared" si="4"/>
        <v>0</v>
      </c>
      <c r="BY39" s="232">
        <f t="shared" ref="BY39:CW39" si="25">I58+AR58</f>
        <v>0</v>
      </c>
      <c r="BZ39" s="119">
        <f t="shared" si="25"/>
        <v>0</v>
      </c>
      <c r="CA39" s="117">
        <f t="shared" si="25"/>
        <v>0</v>
      </c>
      <c r="CB39" s="117">
        <f t="shared" si="25"/>
        <v>0</v>
      </c>
      <c r="CC39" s="117">
        <f t="shared" si="25"/>
        <v>0</v>
      </c>
      <c r="CD39" s="117">
        <f t="shared" si="25"/>
        <v>0</v>
      </c>
      <c r="CE39" s="117">
        <f t="shared" si="25"/>
        <v>0</v>
      </c>
      <c r="CF39" s="118">
        <f t="shared" si="25"/>
        <v>0</v>
      </c>
      <c r="CG39" s="119">
        <f t="shared" si="25"/>
        <v>0</v>
      </c>
      <c r="CH39" s="117">
        <f t="shared" si="25"/>
        <v>0</v>
      </c>
      <c r="CI39" s="117">
        <f t="shared" si="25"/>
        <v>0</v>
      </c>
      <c r="CJ39" s="117">
        <f t="shared" si="25"/>
        <v>0</v>
      </c>
      <c r="CK39" s="117">
        <f t="shared" si="25"/>
        <v>0</v>
      </c>
      <c r="CL39" s="117">
        <f t="shared" si="25"/>
        <v>0</v>
      </c>
      <c r="CM39" s="117">
        <f t="shared" si="25"/>
        <v>0</v>
      </c>
      <c r="CN39" s="117">
        <f t="shared" si="25"/>
        <v>0</v>
      </c>
      <c r="CO39" s="117">
        <f t="shared" si="25"/>
        <v>0</v>
      </c>
      <c r="CP39" s="117">
        <f t="shared" si="25"/>
        <v>0</v>
      </c>
      <c r="CQ39" s="117">
        <f t="shared" si="25"/>
        <v>0</v>
      </c>
      <c r="CR39" s="117">
        <f t="shared" si="25"/>
        <v>0</v>
      </c>
      <c r="CS39" s="118">
        <f t="shared" si="25"/>
        <v>0</v>
      </c>
      <c r="CT39" s="119">
        <f t="shared" si="25"/>
        <v>0</v>
      </c>
      <c r="CU39" s="117">
        <f t="shared" si="25"/>
        <v>0</v>
      </c>
      <c r="CV39" s="117">
        <f t="shared" si="25"/>
        <v>0</v>
      </c>
      <c r="CW39" s="117">
        <f t="shared" si="25"/>
        <v>0</v>
      </c>
    </row>
    <row r="40" spans="1:101">
      <c r="A40" s="312"/>
      <c r="B40" s="308"/>
      <c r="C40" s="413"/>
      <c r="D40" s="74"/>
      <c r="E40" s="74"/>
      <c r="F40" s="110">
        <f>'02　受診者数'!S35</f>
        <v>0</v>
      </c>
      <c r="G40" s="194"/>
      <c r="H40" s="175"/>
      <c r="I40" s="79"/>
      <c r="J40" s="56"/>
      <c r="K40" s="1"/>
      <c r="L40" s="1"/>
      <c r="M40" s="1"/>
      <c r="N40" s="1"/>
      <c r="O40" s="1"/>
      <c r="P40" s="55"/>
      <c r="Q40" s="56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55"/>
      <c r="AD40" s="56"/>
      <c r="AE40" s="1"/>
      <c r="AF40" s="1"/>
      <c r="AG40" s="195"/>
      <c r="AJ40" s="312"/>
      <c r="AK40" s="308"/>
      <c r="AL40" s="413"/>
      <c r="AM40" s="74"/>
      <c r="AN40" s="74"/>
      <c r="AO40" s="110">
        <f>'02　受診者数'!T35</f>
        <v>0</v>
      </c>
      <c r="AP40" s="194"/>
      <c r="AQ40" s="175"/>
      <c r="AR40" s="79"/>
      <c r="AS40" s="56"/>
      <c r="AT40" s="1"/>
      <c r="AU40" s="1"/>
      <c r="AV40" s="1"/>
      <c r="AW40" s="1"/>
      <c r="AX40" s="1"/>
      <c r="AY40" s="55"/>
      <c r="AZ40" s="56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55"/>
      <c r="BM40" s="56"/>
      <c r="BN40" s="1"/>
      <c r="BO40" s="1"/>
      <c r="BP40" s="195"/>
      <c r="BR40" s="63"/>
      <c r="BS40" s="65" t="s">
        <v>22</v>
      </c>
      <c r="BT40" s="68"/>
      <c r="BU40" s="120"/>
      <c r="BV40" s="121"/>
      <c r="BW40" s="116">
        <f>F60+AO60</f>
        <v>0</v>
      </c>
      <c r="BX40" s="231">
        <f t="shared" si="4"/>
        <v>0</v>
      </c>
      <c r="BY40" s="232">
        <f t="shared" ref="BY40:CW40" si="26">I60+AR60</f>
        <v>0</v>
      </c>
      <c r="BZ40" s="119">
        <f t="shared" si="26"/>
        <v>0</v>
      </c>
      <c r="CA40" s="117">
        <f t="shared" si="26"/>
        <v>0</v>
      </c>
      <c r="CB40" s="117">
        <f t="shared" si="26"/>
        <v>0</v>
      </c>
      <c r="CC40" s="117">
        <f t="shared" si="26"/>
        <v>0</v>
      </c>
      <c r="CD40" s="117">
        <f t="shared" si="26"/>
        <v>0</v>
      </c>
      <c r="CE40" s="117">
        <f t="shared" si="26"/>
        <v>0</v>
      </c>
      <c r="CF40" s="118">
        <f t="shared" si="26"/>
        <v>0</v>
      </c>
      <c r="CG40" s="119">
        <f t="shared" si="26"/>
        <v>0</v>
      </c>
      <c r="CH40" s="117">
        <f t="shared" si="26"/>
        <v>0</v>
      </c>
      <c r="CI40" s="117">
        <f t="shared" si="26"/>
        <v>0</v>
      </c>
      <c r="CJ40" s="117">
        <f t="shared" si="26"/>
        <v>0</v>
      </c>
      <c r="CK40" s="117">
        <f t="shared" si="26"/>
        <v>0</v>
      </c>
      <c r="CL40" s="117">
        <f t="shared" si="26"/>
        <v>0</v>
      </c>
      <c r="CM40" s="117">
        <f t="shared" si="26"/>
        <v>0</v>
      </c>
      <c r="CN40" s="117">
        <f t="shared" si="26"/>
        <v>0</v>
      </c>
      <c r="CO40" s="117">
        <f t="shared" si="26"/>
        <v>0</v>
      </c>
      <c r="CP40" s="117">
        <f t="shared" si="26"/>
        <v>0</v>
      </c>
      <c r="CQ40" s="117">
        <f t="shared" si="26"/>
        <v>0</v>
      </c>
      <c r="CR40" s="117">
        <f t="shared" si="26"/>
        <v>0</v>
      </c>
      <c r="CS40" s="118">
        <f t="shared" si="26"/>
        <v>0</v>
      </c>
      <c r="CT40" s="119">
        <f t="shared" si="26"/>
        <v>0</v>
      </c>
      <c r="CU40" s="117">
        <f t="shared" si="26"/>
        <v>0</v>
      </c>
      <c r="CV40" s="117">
        <f t="shared" si="26"/>
        <v>0</v>
      </c>
      <c r="CW40" s="117">
        <f t="shared" si="26"/>
        <v>0</v>
      </c>
    </row>
    <row r="41" spans="1:101">
      <c r="A41" s="312"/>
      <c r="B41" s="307" t="s">
        <v>22</v>
      </c>
      <c r="C41" s="412"/>
      <c r="D41" s="74"/>
      <c r="E41" s="74"/>
      <c r="F41" s="75">
        <f>'02　受診者数'!S36</f>
        <v>0</v>
      </c>
      <c r="G41" s="192"/>
      <c r="H41" s="174"/>
      <c r="I41" s="86"/>
      <c r="J41" s="81"/>
      <c r="K41" s="82"/>
      <c r="L41" s="82"/>
      <c r="M41" s="82"/>
      <c r="N41" s="82"/>
      <c r="O41" s="82"/>
      <c r="P41" s="83"/>
      <c r="Q41" s="81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3"/>
      <c r="AD41" s="81"/>
      <c r="AE41" s="82"/>
      <c r="AF41" s="82"/>
      <c r="AG41" s="193"/>
      <c r="AJ41" s="312"/>
      <c r="AK41" s="307" t="s">
        <v>22</v>
      </c>
      <c r="AL41" s="412"/>
      <c r="AM41" s="74"/>
      <c r="AN41" s="74"/>
      <c r="AO41" s="75">
        <f>'02　受診者数'!T36</f>
        <v>0</v>
      </c>
      <c r="AP41" s="192"/>
      <c r="AQ41" s="174"/>
      <c r="AR41" s="86"/>
      <c r="AS41" s="81"/>
      <c r="AT41" s="82"/>
      <c r="AU41" s="82"/>
      <c r="AV41" s="82"/>
      <c r="AW41" s="82"/>
      <c r="AX41" s="82"/>
      <c r="AY41" s="83"/>
      <c r="AZ41" s="81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BM41" s="81"/>
      <c r="BN41" s="82"/>
      <c r="BO41" s="82"/>
      <c r="BP41" s="193"/>
      <c r="BR41" s="64"/>
      <c r="BS41" s="65" t="s">
        <v>4</v>
      </c>
      <c r="BT41" s="68"/>
      <c r="BU41" s="59">
        <f>D62</f>
        <v>0</v>
      </c>
      <c r="BV41" s="59">
        <f>E62</f>
        <v>0</v>
      </c>
      <c r="BW41" s="58">
        <f t="shared" ref="BW41:CW41" si="27">BW39+BW40</f>
        <v>0</v>
      </c>
      <c r="BX41" s="231">
        <f t="shared" si="4"/>
        <v>0</v>
      </c>
      <c r="BY41" s="57">
        <f t="shared" si="27"/>
        <v>0</v>
      </c>
      <c r="BZ41" s="19">
        <f t="shared" si="27"/>
        <v>0</v>
      </c>
      <c r="CA41" s="59">
        <f t="shared" si="27"/>
        <v>0</v>
      </c>
      <c r="CB41" s="59">
        <f t="shared" si="27"/>
        <v>0</v>
      </c>
      <c r="CC41" s="59">
        <f t="shared" si="27"/>
        <v>0</v>
      </c>
      <c r="CD41" s="59">
        <f t="shared" si="27"/>
        <v>0</v>
      </c>
      <c r="CE41" s="59">
        <f t="shared" si="27"/>
        <v>0</v>
      </c>
      <c r="CF41" s="57">
        <f t="shared" si="27"/>
        <v>0</v>
      </c>
      <c r="CG41" s="19">
        <f t="shared" si="27"/>
        <v>0</v>
      </c>
      <c r="CH41" s="59">
        <f t="shared" si="27"/>
        <v>0</v>
      </c>
      <c r="CI41" s="59">
        <f t="shared" si="27"/>
        <v>0</v>
      </c>
      <c r="CJ41" s="59">
        <f t="shared" si="27"/>
        <v>0</v>
      </c>
      <c r="CK41" s="59">
        <f t="shared" si="27"/>
        <v>0</v>
      </c>
      <c r="CL41" s="59">
        <f t="shared" si="27"/>
        <v>0</v>
      </c>
      <c r="CM41" s="59">
        <f t="shared" si="27"/>
        <v>0</v>
      </c>
      <c r="CN41" s="59">
        <f t="shared" si="27"/>
        <v>0</v>
      </c>
      <c r="CO41" s="59">
        <f t="shared" si="27"/>
        <v>0</v>
      </c>
      <c r="CP41" s="59">
        <f t="shared" ref="CP41" si="28">CP39+CP40</f>
        <v>0</v>
      </c>
      <c r="CQ41" s="59">
        <f t="shared" si="27"/>
        <v>0</v>
      </c>
      <c r="CR41" s="59">
        <f t="shared" si="27"/>
        <v>0</v>
      </c>
      <c r="CS41" s="57">
        <f t="shared" si="27"/>
        <v>0</v>
      </c>
      <c r="CT41" s="19">
        <f t="shared" si="27"/>
        <v>0</v>
      </c>
      <c r="CU41" s="59">
        <f t="shared" si="27"/>
        <v>0</v>
      </c>
      <c r="CV41" s="59">
        <f t="shared" si="27"/>
        <v>0</v>
      </c>
      <c r="CW41" s="59">
        <f t="shared" si="27"/>
        <v>0</v>
      </c>
    </row>
    <row r="42" spans="1:101">
      <c r="A42" s="312"/>
      <c r="B42" s="308"/>
      <c r="C42" s="413"/>
      <c r="D42" s="74"/>
      <c r="E42" s="74"/>
      <c r="F42" s="111">
        <f>'02　受診者数'!S37</f>
        <v>0</v>
      </c>
      <c r="G42" s="194"/>
      <c r="H42" s="175"/>
      <c r="I42" s="77"/>
      <c r="J42" s="56"/>
      <c r="K42" s="1"/>
      <c r="L42" s="1"/>
      <c r="M42" s="1"/>
      <c r="N42" s="1"/>
      <c r="O42" s="1"/>
      <c r="P42" s="55"/>
      <c r="Q42" s="56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55"/>
      <c r="AD42" s="56"/>
      <c r="AE42" s="1"/>
      <c r="AF42" s="1"/>
      <c r="AG42" s="195"/>
      <c r="AJ42" s="312"/>
      <c r="AK42" s="308"/>
      <c r="AL42" s="413"/>
      <c r="AM42" s="74"/>
      <c r="AN42" s="74"/>
      <c r="AO42" s="111">
        <f>'02　受診者数'!T37</f>
        <v>0</v>
      </c>
      <c r="AP42" s="194"/>
      <c r="AQ42" s="175"/>
      <c r="AR42" s="77"/>
      <c r="AS42" s="56"/>
      <c r="AT42" s="1"/>
      <c r="AU42" s="1"/>
      <c r="AV42" s="1"/>
      <c r="AW42" s="1"/>
      <c r="AX42" s="1"/>
      <c r="AY42" s="55"/>
      <c r="AZ42" s="56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55"/>
      <c r="BM42" s="56"/>
      <c r="BN42" s="1"/>
      <c r="BO42" s="1"/>
      <c r="BP42" s="195"/>
      <c r="BR42" s="62" t="s">
        <v>8</v>
      </c>
      <c r="BS42" s="65" t="s">
        <v>21</v>
      </c>
      <c r="BT42" s="68"/>
      <c r="BU42" s="114"/>
      <c r="BV42" s="115"/>
      <c r="BW42" s="116">
        <f>F64+AO64</f>
        <v>0</v>
      </c>
      <c r="BX42" s="231">
        <f t="shared" si="4"/>
        <v>0</v>
      </c>
      <c r="BY42" s="232">
        <f t="shared" ref="BY42:CW42" si="29">I64+AR64</f>
        <v>0</v>
      </c>
      <c r="BZ42" s="119">
        <f t="shared" si="29"/>
        <v>0</v>
      </c>
      <c r="CA42" s="117">
        <f t="shared" si="29"/>
        <v>0</v>
      </c>
      <c r="CB42" s="117">
        <f t="shared" si="29"/>
        <v>0</v>
      </c>
      <c r="CC42" s="117">
        <f t="shared" si="29"/>
        <v>0</v>
      </c>
      <c r="CD42" s="117">
        <f t="shared" si="29"/>
        <v>0</v>
      </c>
      <c r="CE42" s="117">
        <f t="shared" si="29"/>
        <v>0</v>
      </c>
      <c r="CF42" s="118">
        <f t="shared" si="29"/>
        <v>0</v>
      </c>
      <c r="CG42" s="119">
        <f t="shared" si="29"/>
        <v>0</v>
      </c>
      <c r="CH42" s="117">
        <f t="shared" si="29"/>
        <v>0</v>
      </c>
      <c r="CI42" s="117">
        <f t="shared" si="29"/>
        <v>0</v>
      </c>
      <c r="CJ42" s="117">
        <f t="shared" si="29"/>
        <v>0</v>
      </c>
      <c r="CK42" s="117">
        <f t="shared" si="29"/>
        <v>0</v>
      </c>
      <c r="CL42" s="117">
        <f t="shared" si="29"/>
        <v>0</v>
      </c>
      <c r="CM42" s="117">
        <f t="shared" si="29"/>
        <v>0</v>
      </c>
      <c r="CN42" s="117">
        <f t="shared" si="29"/>
        <v>0</v>
      </c>
      <c r="CO42" s="117">
        <f t="shared" si="29"/>
        <v>0</v>
      </c>
      <c r="CP42" s="117">
        <f t="shared" si="29"/>
        <v>0</v>
      </c>
      <c r="CQ42" s="117">
        <f t="shared" si="29"/>
        <v>0</v>
      </c>
      <c r="CR42" s="117">
        <f t="shared" si="29"/>
        <v>0</v>
      </c>
      <c r="CS42" s="118">
        <f t="shared" si="29"/>
        <v>0</v>
      </c>
      <c r="CT42" s="119">
        <f t="shared" si="29"/>
        <v>0</v>
      </c>
      <c r="CU42" s="117">
        <f t="shared" si="29"/>
        <v>0</v>
      </c>
      <c r="CV42" s="117">
        <f t="shared" si="29"/>
        <v>0</v>
      </c>
      <c r="CW42" s="117">
        <f t="shared" si="29"/>
        <v>0</v>
      </c>
    </row>
    <row r="43" spans="1:101">
      <c r="A43" s="312"/>
      <c r="B43" s="307" t="s">
        <v>4</v>
      </c>
      <c r="C43" s="412"/>
      <c r="D43" s="74"/>
      <c r="E43" s="74"/>
      <c r="F43" s="75">
        <f>'02　受診者数'!S38</f>
        <v>0</v>
      </c>
      <c r="G43" s="192"/>
      <c r="H43" s="174"/>
      <c r="I43" s="87"/>
      <c r="J43" s="81"/>
      <c r="K43" s="82"/>
      <c r="L43" s="82"/>
      <c r="M43" s="82"/>
      <c r="N43" s="82"/>
      <c r="O43" s="82"/>
      <c r="P43" s="83"/>
      <c r="Q43" s="81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3"/>
      <c r="AD43" s="81"/>
      <c r="AE43" s="82"/>
      <c r="AF43" s="82"/>
      <c r="AG43" s="193"/>
      <c r="AJ43" s="312"/>
      <c r="AK43" s="307" t="s">
        <v>4</v>
      </c>
      <c r="AL43" s="412"/>
      <c r="AM43" s="74"/>
      <c r="AN43" s="74"/>
      <c r="AO43" s="75">
        <f>'02　受診者数'!T38</f>
        <v>0</v>
      </c>
      <c r="AP43" s="192"/>
      <c r="AQ43" s="174"/>
      <c r="AR43" s="87"/>
      <c r="AS43" s="81"/>
      <c r="AT43" s="82"/>
      <c r="AU43" s="82"/>
      <c r="AV43" s="82"/>
      <c r="AW43" s="82"/>
      <c r="AX43" s="82"/>
      <c r="AY43" s="83"/>
      <c r="AZ43" s="81"/>
      <c r="BA43" s="82"/>
      <c r="BB43" s="82"/>
      <c r="BC43" s="82"/>
      <c r="BD43" s="82"/>
      <c r="BE43" s="82"/>
      <c r="BF43" s="82"/>
      <c r="BG43" s="82"/>
      <c r="BH43" s="82"/>
      <c r="BI43" s="82"/>
      <c r="BJ43" s="82"/>
      <c r="BK43" s="82"/>
      <c r="BL43" s="83"/>
      <c r="BM43" s="81"/>
      <c r="BN43" s="82"/>
      <c r="BO43" s="82"/>
      <c r="BP43" s="193"/>
      <c r="BR43" s="63"/>
      <c r="BS43" s="65" t="s">
        <v>22</v>
      </c>
      <c r="BT43" s="68"/>
      <c r="BU43" s="120"/>
      <c r="BV43" s="121"/>
      <c r="BW43" s="116">
        <f>F66+AO66</f>
        <v>0</v>
      </c>
      <c r="BX43" s="231">
        <f t="shared" si="4"/>
        <v>0</v>
      </c>
      <c r="BY43" s="232">
        <f t="shared" ref="BY43:CW43" si="30">I66+AR66</f>
        <v>0</v>
      </c>
      <c r="BZ43" s="119">
        <f t="shared" si="30"/>
        <v>0</v>
      </c>
      <c r="CA43" s="117">
        <f t="shared" si="30"/>
        <v>0</v>
      </c>
      <c r="CB43" s="117">
        <f t="shared" si="30"/>
        <v>0</v>
      </c>
      <c r="CC43" s="117">
        <f t="shared" si="30"/>
        <v>0</v>
      </c>
      <c r="CD43" s="117">
        <f t="shared" si="30"/>
        <v>0</v>
      </c>
      <c r="CE43" s="117">
        <f t="shared" si="30"/>
        <v>0</v>
      </c>
      <c r="CF43" s="118">
        <f t="shared" si="30"/>
        <v>0</v>
      </c>
      <c r="CG43" s="119">
        <f t="shared" si="30"/>
        <v>0</v>
      </c>
      <c r="CH43" s="117">
        <f t="shared" si="30"/>
        <v>0</v>
      </c>
      <c r="CI43" s="117">
        <f t="shared" si="30"/>
        <v>0</v>
      </c>
      <c r="CJ43" s="117">
        <f t="shared" si="30"/>
        <v>0</v>
      </c>
      <c r="CK43" s="117">
        <f t="shared" si="30"/>
        <v>0</v>
      </c>
      <c r="CL43" s="117">
        <f t="shared" si="30"/>
        <v>0</v>
      </c>
      <c r="CM43" s="117">
        <f t="shared" si="30"/>
        <v>0</v>
      </c>
      <c r="CN43" s="117">
        <f t="shared" si="30"/>
        <v>0</v>
      </c>
      <c r="CO43" s="117">
        <f t="shared" si="30"/>
        <v>0</v>
      </c>
      <c r="CP43" s="117">
        <f t="shared" si="30"/>
        <v>0</v>
      </c>
      <c r="CQ43" s="117">
        <f t="shared" si="30"/>
        <v>0</v>
      </c>
      <c r="CR43" s="117">
        <f t="shared" si="30"/>
        <v>0</v>
      </c>
      <c r="CS43" s="118">
        <f t="shared" si="30"/>
        <v>0</v>
      </c>
      <c r="CT43" s="119">
        <f t="shared" si="30"/>
        <v>0</v>
      </c>
      <c r="CU43" s="117">
        <f t="shared" si="30"/>
        <v>0</v>
      </c>
      <c r="CV43" s="117">
        <f t="shared" si="30"/>
        <v>0</v>
      </c>
      <c r="CW43" s="117">
        <f t="shared" si="30"/>
        <v>0</v>
      </c>
    </row>
    <row r="44" spans="1:101">
      <c r="A44" s="313"/>
      <c r="B44" s="308"/>
      <c r="C44" s="413"/>
      <c r="D44" s="70">
        <f>'01 対象者数'!M16</f>
        <v>0</v>
      </c>
      <c r="E44" s="70">
        <f>'01 対象者数'!N16</f>
        <v>0</v>
      </c>
      <c r="F44" s="78">
        <f>'02　受診者数'!S39</f>
        <v>0</v>
      </c>
      <c r="G44" s="196"/>
      <c r="H44" s="176"/>
      <c r="I44" s="88"/>
      <c r="J44" s="89"/>
      <c r="K44" s="84"/>
      <c r="L44" s="84"/>
      <c r="M44" s="84"/>
      <c r="N44" s="84"/>
      <c r="O44" s="84"/>
      <c r="P44" s="85"/>
      <c r="Q44" s="89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5"/>
      <c r="AD44" s="89"/>
      <c r="AE44" s="84"/>
      <c r="AF44" s="84"/>
      <c r="AG44" s="230"/>
      <c r="AJ44" s="313"/>
      <c r="AK44" s="308"/>
      <c r="AL44" s="413"/>
      <c r="AM44" s="70">
        <f>'01 対象者数'!M16</f>
        <v>0</v>
      </c>
      <c r="AN44" s="70">
        <f>'01 対象者数'!N16</f>
        <v>0</v>
      </c>
      <c r="AO44" s="78">
        <f>'02　受診者数'!T39</f>
        <v>0</v>
      </c>
      <c r="AP44" s="196"/>
      <c r="AQ44" s="176"/>
      <c r="AR44" s="88"/>
      <c r="AS44" s="89"/>
      <c r="AT44" s="84"/>
      <c r="AU44" s="84"/>
      <c r="AV44" s="84"/>
      <c r="AW44" s="84"/>
      <c r="AX44" s="84"/>
      <c r="AY44" s="85"/>
      <c r="AZ44" s="89"/>
      <c r="BA44" s="84"/>
      <c r="BB44" s="84"/>
      <c r="BC44" s="84"/>
      <c r="BD44" s="84"/>
      <c r="BE44" s="84"/>
      <c r="BF44" s="84"/>
      <c r="BG44" s="84"/>
      <c r="BH44" s="84"/>
      <c r="BI44" s="84"/>
      <c r="BJ44" s="84"/>
      <c r="BK44" s="84"/>
      <c r="BL44" s="85"/>
      <c r="BM44" s="89"/>
      <c r="BN44" s="84"/>
      <c r="BO44" s="84"/>
      <c r="BP44" s="230"/>
      <c r="BR44" s="64"/>
      <c r="BS44" s="65" t="s">
        <v>4</v>
      </c>
      <c r="BT44" s="68"/>
      <c r="BU44" s="59">
        <f>D68</f>
        <v>0</v>
      </c>
      <c r="BV44" s="59">
        <f>E68</f>
        <v>0</v>
      </c>
      <c r="BW44" s="58">
        <f t="shared" ref="BW44:CW44" si="31">BW42+BW43</f>
        <v>0</v>
      </c>
      <c r="BX44" s="231">
        <f t="shared" si="4"/>
        <v>0</v>
      </c>
      <c r="BY44" s="57">
        <f t="shared" si="31"/>
        <v>0</v>
      </c>
      <c r="BZ44" s="19">
        <f t="shared" si="31"/>
        <v>0</v>
      </c>
      <c r="CA44" s="59">
        <f t="shared" si="31"/>
        <v>0</v>
      </c>
      <c r="CB44" s="59">
        <f t="shared" si="31"/>
        <v>0</v>
      </c>
      <c r="CC44" s="59">
        <f t="shared" si="31"/>
        <v>0</v>
      </c>
      <c r="CD44" s="59">
        <f t="shared" si="31"/>
        <v>0</v>
      </c>
      <c r="CE44" s="59">
        <f t="shared" si="31"/>
        <v>0</v>
      </c>
      <c r="CF44" s="57">
        <f t="shared" si="31"/>
        <v>0</v>
      </c>
      <c r="CG44" s="19">
        <f t="shared" si="31"/>
        <v>0</v>
      </c>
      <c r="CH44" s="59">
        <f t="shared" si="31"/>
        <v>0</v>
      </c>
      <c r="CI44" s="59">
        <f t="shared" si="31"/>
        <v>0</v>
      </c>
      <c r="CJ44" s="59">
        <f t="shared" si="31"/>
        <v>0</v>
      </c>
      <c r="CK44" s="59">
        <f t="shared" si="31"/>
        <v>0</v>
      </c>
      <c r="CL44" s="59">
        <f t="shared" si="31"/>
        <v>0</v>
      </c>
      <c r="CM44" s="59">
        <f t="shared" si="31"/>
        <v>0</v>
      </c>
      <c r="CN44" s="59">
        <f t="shared" si="31"/>
        <v>0</v>
      </c>
      <c r="CO44" s="59">
        <f t="shared" si="31"/>
        <v>0</v>
      </c>
      <c r="CP44" s="59">
        <f t="shared" ref="CP44" si="32">CP42+CP43</f>
        <v>0</v>
      </c>
      <c r="CQ44" s="59">
        <f t="shared" si="31"/>
        <v>0</v>
      </c>
      <c r="CR44" s="59">
        <f t="shared" si="31"/>
        <v>0</v>
      </c>
      <c r="CS44" s="57">
        <f t="shared" si="31"/>
        <v>0</v>
      </c>
      <c r="CT44" s="19">
        <f t="shared" si="31"/>
        <v>0</v>
      </c>
      <c r="CU44" s="59">
        <f t="shared" si="31"/>
        <v>0</v>
      </c>
      <c r="CV44" s="59">
        <f t="shared" si="31"/>
        <v>0</v>
      </c>
      <c r="CW44" s="59">
        <f t="shared" si="31"/>
        <v>0</v>
      </c>
    </row>
    <row r="45" spans="1:101">
      <c r="A45" s="311" t="s">
        <v>5</v>
      </c>
      <c r="B45" s="307" t="s">
        <v>21</v>
      </c>
      <c r="C45" s="412"/>
      <c r="D45" s="74"/>
      <c r="E45" s="74"/>
      <c r="F45" s="75">
        <f>'02　受診者数'!S40</f>
        <v>0</v>
      </c>
      <c r="G45" s="192"/>
      <c r="H45" s="174"/>
      <c r="I45" s="87"/>
      <c r="J45" s="81"/>
      <c r="K45" s="82"/>
      <c r="L45" s="82"/>
      <c r="M45" s="82"/>
      <c r="N45" s="82"/>
      <c r="O45" s="82"/>
      <c r="P45" s="83"/>
      <c r="Q45" s="81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3"/>
      <c r="AD45" s="81"/>
      <c r="AE45" s="82"/>
      <c r="AF45" s="82"/>
      <c r="AG45" s="193"/>
      <c r="AJ45" s="311" t="s">
        <v>5</v>
      </c>
      <c r="AK45" s="307" t="s">
        <v>21</v>
      </c>
      <c r="AL45" s="412"/>
      <c r="AM45" s="74"/>
      <c r="AN45" s="74"/>
      <c r="AO45" s="75">
        <f>'02　受診者数'!T40</f>
        <v>0</v>
      </c>
      <c r="AP45" s="192"/>
      <c r="AQ45" s="174"/>
      <c r="AR45" s="87"/>
      <c r="AS45" s="81"/>
      <c r="AT45" s="82"/>
      <c r="AU45" s="82"/>
      <c r="AV45" s="82"/>
      <c r="AW45" s="82"/>
      <c r="AX45" s="82"/>
      <c r="AY45" s="83"/>
      <c r="AZ45" s="81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3"/>
      <c r="BM45" s="81"/>
      <c r="BN45" s="82"/>
      <c r="BO45" s="82"/>
      <c r="BP45" s="193"/>
      <c r="BR45" s="62" t="s">
        <v>9</v>
      </c>
      <c r="BS45" s="65" t="s">
        <v>21</v>
      </c>
      <c r="BT45" s="68"/>
      <c r="BU45" s="114"/>
      <c r="BV45" s="115"/>
      <c r="BW45" s="116">
        <f>F70+AO70</f>
        <v>0</v>
      </c>
      <c r="BX45" s="231">
        <f t="shared" si="4"/>
        <v>0</v>
      </c>
      <c r="BY45" s="232">
        <f t="shared" ref="BY45:CW45" si="33">I70+AR70</f>
        <v>0</v>
      </c>
      <c r="BZ45" s="119">
        <f t="shared" si="33"/>
        <v>0</v>
      </c>
      <c r="CA45" s="117">
        <f t="shared" si="33"/>
        <v>0</v>
      </c>
      <c r="CB45" s="117">
        <f t="shared" si="33"/>
        <v>0</v>
      </c>
      <c r="CC45" s="117">
        <f t="shared" si="33"/>
        <v>0</v>
      </c>
      <c r="CD45" s="117">
        <f t="shared" si="33"/>
        <v>0</v>
      </c>
      <c r="CE45" s="117">
        <f t="shared" si="33"/>
        <v>0</v>
      </c>
      <c r="CF45" s="118">
        <f t="shared" si="33"/>
        <v>0</v>
      </c>
      <c r="CG45" s="119">
        <f t="shared" si="33"/>
        <v>0</v>
      </c>
      <c r="CH45" s="117">
        <f t="shared" si="33"/>
        <v>0</v>
      </c>
      <c r="CI45" s="117">
        <f t="shared" si="33"/>
        <v>0</v>
      </c>
      <c r="CJ45" s="117">
        <f t="shared" si="33"/>
        <v>0</v>
      </c>
      <c r="CK45" s="117">
        <f t="shared" si="33"/>
        <v>0</v>
      </c>
      <c r="CL45" s="117">
        <f t="shared" si="33"/>
        <v>0</v>
      </c>
      <c r="CM45" s="117">
        <f t="shared" si="33"/>
        <v>0</v>
      </c>
      <c r="CN45" s="117">
        <f t="shared" si="33"/>
        <v>0</v>
      </c>
      <c r="CO45" s="117">
        <f t="shared" si="33"/>
        <v>0</v>
      </c>
      <c r="CP45" s="117">
        <f t="shared" si="33"/>
        <v>0</v>
      </c>
      <c r="CQ45" s="117">
        <f t="shared" si="33"/>
        <v>0</v>
      </c>
      <c r="CR45" s="117">
        <f t="shared" si="33"/>
        <v>0</v>
      </c>
      <c r="CS45" s="118">
        <f t="shared" si="33"/>
        <v>0</v>
      </c>
      <c r="CT45" s="119">
        <f t="shared" si="33"/>
        <v>0</v>
      </c>
      <c r="CU45" s="117">
        <f t="shared" si="33"/>
        <v>0</v>
      </c>
      <c r="CV45" s="117">
        <f t="shared" si="33"/>
        <v>0</v>
      </c>
      <c r="CW45" s="117">
        <f t="shared" si="33"/>
        <v>0</v>
      </c>
    </row>
    <row r="46" spans="1:101">
      <c r="A46" s="312"/>
      <c r="B46" s="308"/>
      <c r="C46" s="413"/>
      <c r="D46" s="74"/>
      <c r="E46" s="74"/>
      <c r="F46" s="110">
        <f>'02　受診者数'!S41</f>
        <v>0</v>
      </c>
      <c r="G46" s="194"/>
      <c r="H46" s="175"/>
      <c r="I46" s="79"/>
      <c r="J46" s="56"/>
      <c r="K46" s="1"/>
      <c r="L46" s="1"/>
      <c r="M46" s="1"/>
      <c r="N46" s="1"/>
      <c r="O46" s="1"/>
      <c r="P46" s="55"/>
      <c r="Q46" s="56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55"/>
      <c r="AD46" s="56"/>
      <c r="AE46" s="1"/>
      <c r="AF46" s="1"/>
      <c r="AG46" s="195"/>
      <c r="AJ46" s="312"/>
      <c r="AK46" s="308"/>
      <c r="AL46" s="413"/>
      <c r="AM46" s="74"/>
      <c r="AN46" s="74"/>
      <c r="AO46" s="110">
        <f>'02　受診者数'!T41</f>
        <v>0</v>
      </c>
      <c r="AP46" s="194"/>
      <c r="AQ46" s="175"/>
      <c r="AR46" s="79"/>
      <c r="AS46" s="56"/>
      <c r="AT46" s="1"/>
      <c r="AU46" s="1"/>
      <c r="AV46" s="1"/>
      <c r="AW46" s="1"/>
      <c r="AX46" s="1"/>
      <c r="AY46" s="55"/>
      <c r="AZ46" s="56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55"/>
      <c r="BM46" s="56"/>
      <c r="BN46" s="1"/>
      <c r="BO46" s="1"/>
      <c r="BP46" s="195"/>
      <c r="BR46" s="63"/>
      <c r="BS46" s="65" t="s">
        <v>22</v>
      </c>
      <c r="BT46" s="68"/>
      <c r="BU46" s="120"/>
      <c r="BV46" s="121"/>
      <c r="BW46" s="116">
        <f>F72+AO72</f>
        <v>0</v>
      </c>
      <c r="BX46" s="231">
        <f t="shared" si="4"/>
        <v>0</v>
      </c>
      <c r="BY46" s="232">
        <f t="shared" ref="BY46:CW46" si="34">I72+AR72</f>
        <v>0</v>
      </c>
      <c r="BZ46" s="119">
        <f t="shared" si="34"/>
        <v>0</v>
      </c>
      <c r="CA46" s="117">
        <f t="shared" si="34"/>
        <v>0</v>
      </c>
      <c r="CB46" s="117">
        <f t="shared" si="34"/>
        <v>0</v>
      </c>
      <c r="CC46" s="117">
        <f t="shared" si="34"/>
        <v>0</v>
      </c>
      <c r="CD46" s="117">
        <f t="shared" si="34"/>
        <v>0</v>
      </c>
      <c r="CE46" s="117">
        <f t="shared" si="34"/>
        <v>0</v>
      </c>
      <c r="CF46" s="118">
        <f t="shared" si="34"/>
        <v>0</v>
      </c>
      <c r="CG46" s="119">
        <f t="shared" si="34"/>
        <v>0</v>
      </c>
      <c r="CH46" s="117">
        <f t="shared" si="34"/>
        <v>0</v>
      </c>
      <c r="CI46" s="117">
        <f t="shared" si="34"/>
        <v>0</v>
      </c>
      <c r="CJ46" s="117">
        <f t="shared" si="34"/>
        <v>0</v>
      </c>
      <c r="CK46" s="117">
        <f t="shared" si="34"/>
        <v>0</v>
      </c>
      <c r="CL46" s="117">
        <f t="shared" si="34"/>
        <v>0</v>
      </c>
      <c r="CM46" s="117">
        <f t="shared" si="34"/>
        <v>0</v>
      </c>
      <c r="CN46" s="117">
        <f t="shared" si="34"/>
        <v>0</v>
      </c>
      <c r="CO46" s="117">
        <f t="shared" si="34"/>
        <v>0</v>
      </c>
      <c r="CP46" s="117">
        <f t="shared" si="34"/>
        <v>0</v>
      </c>
      <c r="CQ46" s="117">
        <f t="shared" si="34"/>
        <v>0</v>
      </c>
      <c r="CR46" s="117">
        <f t="shared" si="34"/>
        <v>0</v>
      </c>
      <c r="CS46" s="118">
        <f t="shared" si="34"/>
        <v>0</v>
      </c>
      <c r="CT46" s="119">
        <f t="shared" si="34"/>
        <v>0</v>
      </c>
      <c r="CU46" s="117">
        <f t="shared" si="34"/>
        <v>0</v>
      </c>
      <c r="CV46" s="117">
        <f t="shared" si="34"/>
        <v>0</v>
      </c>
      <c r="CW46" s="117">
        <f t="shared" si="34"/>
        <v>0</v>
      </c>
    </row>
    <row r="47" spans="1:101">
      <c r="A47" s="312"/>
      <c r="B47" s="307" t="s">
        <v>22</v>
      </c>
      <c r="C47" s="412"/>
      <c r="D47" s="74"/>
      <c r="E47" s="74"/>
      <c r="F47" s="75">
        <f>'02　受診者数'!S42</f>
        <v>0</v>
      </c>
      <c r="G47" s="192"/>
      <c r="H47" s="174"/>
      <c r="I47" s="86"/>
      <c r="J47" s="81"/>
      <c r="K47" s="82"/>
      <c r="L47" s="82"/>
      <c r="M47" s="82"/>
      <c r="N47" s="82"/>
      <c r="O47" s="82"/>
      <c r="P47" s="83"/>
      <c r="Q47" s="81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3"/>
      <c r="AD47" s="81"/>
      <c r="AE47" s="82"/>
      <c r="AF47" s="82"/>
      <c r="AG47" s="193"/>
      <c r="AJ47" s="312"/>
      <c r="AK47" s="307" t="s">
        <v>22</v>
      </c>
      <c r="AL47" s="412"/>
      <c r="AM47" s="74"/>
      <c r="AN47" s="74"/>
      <c r="AO47" s="75">
        <f>'02　受診者数'!T42</f>
        <v>0</v>
      </c>
      <c r="AP47" s="192"/>
      <c r="AQ47" s="174"/>
      <c r="AR47" s="86"/>
      <c r="AS47" s="81"/>
      <c r="AT47" s="82"/>
      <c r="AU47" s="82"/>
      <c r="AV47" s="82"/>
      <c r="AW47" s="82"/>
      <c r="AX47" s="82"/>
      <c r="AY47" s="83"/>
      <c r="AZ47" s="81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3"/>
      <c r="BM47" s="81"/>
      <c r="BN47" s="82"/>
      <c r="BO47" s="82"/>
      <c r="BP47" s="193"/>
      <c r="BR47" s="64"/>
      <c r="BS47" s="65" t="s">
        <v>4</v>
      </c>
      <c r="BT47" s="68"/>
      <c r="BU47" s="59">
        <f>D74</f>
        <v>0</v>
      </c>
      <c r="BV47" s="59">
        <f>E74</f>
        <v>0</v>
      </c>
      <c r="BW47" s="58">
        <f t="shared" ref="BW47:CW47" si="35">BW45+BW46</f>
        <v>0</v>
      </c>
      <c r="BX47" s="231">
        <f t="shared" si="4"/>
        <v>0</v>
      </c>
      <c r="BY47" s="57">
        <f t="shared" si="35"/>
        <v>0</v>
      </c>
      <c r="BZ47" s="19">
        <f t="shared" si="35"/>
        <v>0</v>
      </c>
      <c r="CA47" s="59">
        <f t="shared" si="35"/>
        <v>0</v>
      </c>
      <c r="CB47" s="59">
        <f t="shared" si="35"/>
        <v>0</v>
      </c>
      <c r="CC47" s="59">
        <f t="shared" si="35"/>
        <v>0</v>
      </c>
      <c r="CD47" s="59">
        <f t="shared" si="35"/>
        <v>0</v>
      </c>
      <c r="CE47" s="59">
        <f t="shared" si="35"/>
        <v>0</v>
      </c>
      <c r="CF47" s="57">
        <f t="shared" si="35"/>
        <v>0</v>
      </c>
      <c r="CG47" s="19">
        <f t="shared" si="35"/>
        <v>0</v>
      </c>
      <c r="CH47" s="59">
        <f t="shared" si="35"/>
        <v>0</v>
      </c>
      <c r="CI47" s="59">
        <f t="shared" si="35"/>
        <v>0</v>
      </c>
      <c r="CJ47" s="59">
        <f t="shared" si="35"/>
        <v>0</v>
      </c>
      <c r="CK47" s="59">
        <f t="shared" si="35"/>
        <v>0</v>
      </c>
      <c r="CL47" s="59">
        <f t="shared" si="35"/>
        <v>0</v>
      </c>
      <c r="CM47" s="59">
        <f t="shared" si="35"/>
        <v>0</v>
      </c>
      <c r="CN47" s="59">
        <f t="shared" si="35"/>
        <v>0</v>
      </c>
      <c r="CO47" s="59">
        <f t="shared" si="35"/>
        <v>0</v>
      </c>
      <c r="CP47" s="59">
        <f t="shared" ref="CP47" si="36">CP45+CP46</f>
        <v>0</v>
      </c>
      <c r="CQ47" s="59">
        <f t="shared" si="35"/>
        <v>0</v>
      </c>
      <c r="CR47" s="59">
        <f t="shared" si="35"/>
        <v>0</v>
      </c>
      <c r="CS47" s="57">
        <f t="shared" si="35"/>
        <v>0</v>
      </c>
      <c r="CT47" s="19">
        <f t="shared" si="35"/>
        <v>0</v>
      </c>
      <c r="CU47" s="59">
        <f t="shared" si="35"/>
        <v>0</v>
      </c>
      <c r="CV47" s="59">
        <f t="shared" si="35"/>
        <v>0</v>
      </c>
      <c r="CW47" s="59">
        <f t="shared" si="35"/>
        <v>0</v>
      </c>
    </row>
    <row r="48" spans="1:101">
      <c r="A48" s="312"/>
      <c r="B48" s="308"/>
      <c r="C48" s="413"/>
      <c r="D48" s="74"/>
      <c r="E48" s="74"/>
      <c r="F48" s="111">
        <f>'02　受診者数'!S43</f>
        <v>0</v>
      </c>
      <c r="G48" s="194"/>
      <c r="H48" s="175"/>
      <c r="I48" s="77"/>
      <c r="J48" s="56"/>
      <c r="K48" s="1"/>
      <c r="L48" s="1"/>
      <c r="M48" s="1"/>
      <c r="N48" s="1"/>
      <c r="O48" s="1"/>
      <c r="P48" s="55"/>
      <c r="Q48" s="56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55"/>
      <c r="AD48" s="56"/>
      <c r="AE48" s="1"/>
      <c r="AF48" s="1"/>
      <c r="AG48" s="195"/>
      <c r="AJ48" s="312"/>
      <c r="AK48" s="308"/>
      <c r="AL48" s="413"/>
      <c r="AM48" s="74"/>
      <c r="AN48" s="74"/>
      <c r="AO48" s="111">
        <f>'02　受診者数'!T43</f>
        <v>0</v>
      </c>
      <c r="AP48" s="194"/>
      <c r="AQ48" s="175"/>
      <c r="AR48" s="77"/>
      <c r="AS48" s="56"/>
      <c r="AT48" s="1"/>
      <c r="AU48" s="1"/>
      <c r="AV48" s="1"/>
      <c r="AW48" s="1"/>
      <c r="AX48" s="1"/>
      <c r="AY48" s="55"/>
      <c r="AZ48" s="56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55"/>
      <c r="BM48" s="56"/>
      <c r="BN48" s="1"/>
      <c r="BO48" s="1"/>
      <c r="BP48" s="195"/>
      <c r="BR48" s="62" t="s">
        <v>10</v>
      </c>
      <c r="BS48" s="65" t="s">
        <v>21</v>
      </c>
      <c r="BT48" s="68"/>
      <c r="BU48" s="114"/>
      <c r="BV48" s="115"/>
      <c r="BW48" s="116">
        <f>F76+AO76</f>
        <v>0</v>
      </c>
      <c r="BX48" s="231">
        <f t="shared" si="4"/>
        <v>0</v>
      </c>
      <c r="BY48" s="232">
        <f t="shared" ref="BY48:CW48" si="37">I76+AR76</f>
        <v>0</v>
      </c>
      <c r="BZ48" s="119">
        <f t="shared" si="37"/>
        <v>0</v>
      </c>
      <c r="CA48" s="117">
        <f t="shared" si="37"/>
        <v>0</v>
      </c>
      <c r="CB48" s="117">
        <f t="shared" si="37"/>
        <v>0</v>
      </c>
      <c r="CC48" s="117">
        <f t="shared" si="37"/>
        <v>0</v>
      </c>
      <c r="CD48" s="117">
        <f t="shared" si="37"/>
        <v>0</v>
      </c>
      <c r="CE48" s="117">
        <f t="shared" si="37"/>
        <v>0</v>
      </c>
      <c r="CF48" s="118">
        <f t="shared" si="37"/>
        <v>0</v>
      </c>
      <c r="CG48" s="119">
        <f t="shared" si="37"/>
        <v>0</v>
      </c>
      <c r="CH48" s="117">
        <f t="shared" si="37"/>
        <v>0</v>
      </c>
      <c r="CI48" s="117">
        <f t="shared" si="37"/>
        <v>0</v>
      </c>
      <c r="CJ48" s="117">
        <f t="shared" si="37"/>
        <v>0</v>
      </c>
      <c r="CK48" s="117">
        <f t="shared" si="37"/>
        <v>0</v>
      </c>
      <c r="CL48" s="117">
        <f t="shared" si="37"/>
        <v>0</v>
      </c>
      <c r="CM48" s="117">
        <f t="shared" si="37"/>
        <v>0</v>
      </c>
      <c r="CN48" s="117">
        <f t="shared" si="37"/>
        <v>0</v>
      </c>
      <c r="CO48" s="117">
        <f t="shared" si="37"/>
        <v>0</v>
      </c>
      <c r="CP48" s="117">
        <f t="shared" si="37"/>
        <v>0</v>
      </c>
      <c r="CQ48" s="117">
        <f t="shared" si="37"/>
        <v>0</v>
      </c>
      <c r="CR48" s="117">
        <f t="shared" si="37"/>
        <v>0</v>
      </c>
      <c r="CS48" s="118">
        <f t="shared" si="37"/>
        <v>0</v>
      </c>
      <c r="CT48" s="119">
        <f t="shared" si="37"/>
        <v>0</v>
      </c>
      <c r="CU48" s="117">
        <f t="shared" si="37"/>
        <v>0</v>
      </c>
      <c r="CV48" s="117">
        <f t="shared" si="37"/>
        <v>0</v>
      </c>
      <c r="CW48" s="117">
        <f t="shared" si="37"/>
        <v>0</v>
      </c>
    </row>
    <row r="49" spans="1:101">
      <c r="A49" s="312"/>
      <c r="B49" s="307" t="s">
        <v>4</v>
      </c>
      <c r="C49" s="412"/>
      <c r="D49" s="74"/>
      <c r="E49" s="74"/>
      <c r="F49" s="75">
        <f>'02　受診者数'!S44</f>
        <v>0</v>
      </c>
      <c r="G49" s="192"/>
      <c r="H49" s="174"/>
      <c r="I49" s="87"/>
      <c r="J49" s="81"/>
      <c r="K49" s="82"/>
      <c r="L49" s="82"/>
      <c r="M49" s="82"/>
      <c r="N49" s="82"/>
      <c r="O49" s="82"/>
      <c r="P49" s="83"/>
      <c r="Q49" s="81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3"/>
      <c r="AD49" s="81"/>
      <c r="AE49" s="82"/>
      <c r="AF49" s="82"/>
      <c r="AG49" s="193"/>
      <c r="AJ49" s="312"/>
      <c r="AK49" s="307" t="s">
        <v>4</v>
      </c>
      <c r="AL49" s="412"/>
      <c r="AM49" s="74"/>
      <c r="AN49" s="74"/>
      <c r="AO49" s="75">
        <f>'02　受診者数'!T44</f>
        <v>0</v>
      </c>
      <c r="AP49" s="192"/>
      <c r="AQ49" s="174"/>
      <c r="AR49" s="87"/>
      <c r="AS49" s="81"/>
      <c r="AT49" s="82"/>
      <c r="AU49" s="82"/>
      <c r="AV49" s="82"/>
      <c r="AW49" s="82"/>
      <c r="AX49" s="82"/>
      <c r="AY49" s="83"/>
      <c r="AZ49" s="81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3"/>
      <c r="BM49" s="81"/>
      <c r="BN49" s="82"/>
      <c r="BO49" s="82"/>
      <c r="BP49" s="193"/>
      <c r="BR49" s="63"/>
      <c r="BS49" s="65" t="s">
        <v>22</v>
      </c>
      <c r="BT49" s="68"/>
      <c r="BU49" s="120"/>
      <c r="BV49" s="121"/>
      <c r="BW49" s="116">
        <f>F78+AO78</f>
        <v>0</v>
      </c>
      <c r="BX49" s="231">
        <f t="shared" si="4"/>
        <v>0</v>
      </c>
      <c r="BY49" s="232">
        <f t="shared" ref="BY49:CW49" si="38">I78+AR78</f>
        <v>0</v>
      </c>
      <c r="BZ49" s="119">
        <f t="shared" si="38"/>
        <v>0</v>
      </c>
      <c r="CA49" s="117">
        <f t="shared" si="38"/>
        <v>0</v>
      </c>
      <c r="CB49" s="117">
        <f t="shared" si="38"/>
        <v>0</v>
      </c>
      <c r="CC49" s="117">
        <f t="shared" si="38"/>
        <v>0</v>
      </c>
      <c r="CD49" s="117">
        <f t="shared" si="38"/>
        <v>0</v>
      </c>
      <c r="CE49" s="117">
        <f t="shared" si="38"/>
        <v>0</v>
      </c>
      <c r="CF49" s="118">
        <f t="shared" si="38"/>
        <v>0</v>
      </c>
      <c r="CG49" s="119">
        <f t="shared" si="38"/>
        <v>0</v>
      </c>
      <c r="CH49" s="117">
        <f t="shared" si="38"/>
        <v>0</v>
      </c>
      <c r="CI49" s="117">
        <f t="shared" si="38"/>
        <v>0</v>
      </c>
      <c r="CJ49" s="117">
        <f t="shared" si="38"/>
        <v>0</v>
      </c>
      <c r="CK49" s="117">
        <f t="shared" si="38"/>
        <v>0</v>
      </c>
      <c r="CL49" s="117">
        <f t="shared" si="38"/>
        <v>0</v>
      </c>
      <c r="CM49" s="117">
        <f t="shared" si="38"/>
        <v>0</v>
      </c>
      <c r="CN49" s="117">
        <f t="shared" si="38"/>
        <v>0</v>
      </c>
      <c r="CO49" s="117">
        <f t="shared" si="38"/>
        <v>0</v>
      </c>
      <c r="CP49" s="117">
        <f t="shared" si="38"/>
        <v>0</v>
      </c>
      <c r="CQ49" s="117">
        <f t="shared" si="38"/>
        <v>0</v>
      </c>
      <c r="CR49" s="117">
        <f t="shared" si="38"/>
        <v>0</v>
      </c>
      <c r="CS49" s="118">
        <f t="shared" si="38"/>
        <v>0</v>
      </c>
      <c r="CT49" s="119">
        <f t="shared" si="38"/>
        <v>0</v>
      </c>
      <c r="CU49" s="117">
        <f t="shared" si="38"/>
        <v>0</v>
      </c>
      <c r="CV49" s="117">
        <f t="shared" si="38"/>
        <v>0</v>
      </c>
      <c r="CW49" s="117">
        <f t="shared" si="38"/>
        <v>0</v>
      </c>
    </row>
    <row r="50" spans="1:101">
      <c r="A50" s="313"/>
      <c r="B50" s="308"/>
      <c r="C50" s="413"/>
      <c r="D50" s="70">
        <f>'01 対象者数'!M18</f>
        <v>0</v>
      </c>
      <c r="E50" s="70">
        <f>'01 対象者数'!N18</f>
        <v>0</v>
      </c>
      <c r="F50" s="78">
        <f>'02　受診者数'!S45</f>
        <v>0</v>
      </c>
      <c r="G50" s="196"/>
      <c r="H50" s="176"/>
      <c r="I50" s="88"/>
      <c r="J50" s="89"/>
      <c r="K50" s="84"/>
      <c r="L50" s="84"/>
      <c r="M50" s="84"/>
      <c r="N50" s="84"/>
      <c r="O50" s="84"/>
      <c r="P50" s="85"/>
      <c r="Q50" s="89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5"/>
      <c r="AD50" s="89"/>
      <c r="AE50" s="84"/>
      <c r="AF50" s="84"/>
      <c r="AG50" s="230"/>
      <c r="AJ50" s="313"/>
      <c r="AK50" s="308"/>
      <c r="AL50" s="413"/>
      <c r="AM50" s="70">
        <f>'01 対象者数'!M18</f>
        <v>0</v>
      </c>
      <c r="AN50" s="70">
        <f>'01 対象者数'!N18</f>
        <v>0</v>
      </c>
      <c r="AO50" s="78">
        <f>'02　受診者数'!T45</f>
        <v>0</v>
      </c>
      <c r="AP50" s="196"/>
      <c r="AQ50" s="176"/>
      <c r="AR50" s="88"/>
      <c r="AS50" s="89"/>
      <c r="AT50" s="84"/>
      <c r="AU50" s="84"/>
      <c r="AV50" s="84"/>
      <c r="AW50" s="84"/>
      <c r="AX50" s="84"/>
      <c r="AY50" s="85"/>
      <c r="AZ50" s="89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5"/>
      <c r="BM50" s="89"/>
      <c r="BN50" s="84"/>
      <c r="BO50" s="84"/>
      <c r="BP50" s="230"/>
      <c r="BR50" s="64"/>
      <c r="BS50" s="65" t="s">
        <v>4</v>
      </c>
      <c r="BT50" s="68"/>
      <c r="BU50" s="59">
        <f>D80</f>
        <v>0</v>
      </c>
      <c r="BV50" s="59">
        <f>E80</f>
        <v>0</v>
      </c>
      <c r="BW50" s="58">
        <f t="shared" ref="BW50:CW50" si="39">BW48+BW49</f>
        <v>0</v>
      </c>
      <c r="BX50" s="231">
        <f t="shared" si="4"/>
        <v>0</v>
      </c>
      <c r="BY50" s="57">
        <f t="shared" si="39"/>
        <v>0</v>
      </c>
      <c r="BZ50" s="19">
        <f t="shared" si="39"/>
        <v>0</v>
      </c>
      <c r="CA50" s="59">
        <f t="shared" si="39"/>
        <v>0</v>
      </c>
      <c r="CB50" s="59">
        <f t="shared" si="39"/>
        <v>0</v>
      </c>
      <c r="CC50" s="59">
        <f t="shared" si="39"/>
        <v>0</v>
      </c>
      <c r="CD50" s="59">
        <f t="shared" si="39"/>
        <v>0</v>
      </c>
      <c r="CE50" s="59">
        <f t="shared" si="39"/>
        <v>0</v>
      </c>
      <c r="CF50" s="57">
        <f t="shared" si="39"/>
        <v>0</v>
      </c>
      <c r="CG50" s="19">
        <f t="shared" si="39"/>
        <v>0</v>
      </c>
      <c r="CH50" s="59">
        <f t="shared" si="39"/>
        <v>0</v>
      </c>
      <c r="CI50" s="59">
        <f t="shared" si="39"/>
        <v>0</v>
      </c>
      <c r="CJ50" s="59">
        <f t="shared" si="39"/>
        <v>0</v>
      </c>
      <c r="CK50" s="59">
        <f t="shared" si="39"/>
        <v>0</v>
      </c>
      <c r="CL50" s="59">
        <f t="shared" si="39"/>
        <v>0</v>
      </c>
      <c r="CM50" s="59">
        <f t="shared" si="39"/>
        <v>0</v>
      </c>
      <c r="CN50" s="59">
        <f t="shared" si="39"/>
        <v>0</v>
      </c>
      <c r="CO50" s="59">
        <f t="shared" si="39"/>
        <v>0</v>
      </c>
      <c r="CP50" s="59">
        <f t="shared" ref="CP50" si="40">CP48+CP49</f>
        <v>0</v>
      </c>
      <c r="CQ50" s="59">
        <f t="shared" si="39"/>
        <v>0</v>
      </c>
      <c r="CR50" s="59">
        <f t="shared" si="39"/>
        <v>0</v>
      </c>
      <c r="CS50" s="57">
        <f t="shared" si="39"/>
        <v>0</v>
      </c>
      <c r="CT50" s="19">
        <f t="shared" si="39"/>
        <v>0</v>
      </c>
      <c r="CU50" s="59">
        <f t="shared" si="39"/>
        <v>0</v>
      </c>
      <c r="CV50" s="59">
        <f t="shared" si="39"/>
        <v>0</v>
      </c>
      <c r="CW50" s="59">
        <f t="shared" si="39"/>
        <v>0</v>
      </c>
    </row>
    <row r="51" spans="1:101">
      <c r="A51" s="311" t="s">
        <v>6</v>
      </c>
      <c r="B51" s="307" t="s">
        <v>21</v>
      </c>
      <c r="C51" s="412"/>
      <c r="D51" s="74"/>
      <c r="E51" s="74"/>
      <c r="F51" s="75">
        <f>'02　受診者数'!S46</f>
        <v>0</v>
      </c>
      <c r="G51" s="192"/>
      <c r="H51" s="174"/>
      <c r="I51" s="87"/>
      <c r="J51" s="81"/>
      <c r="K51" s="82"/>
      <c r="L51" s="82"/>
      <c r="M51" s="82"/>
      <c r="N51" s="82"/>
      <c r="O51" s="82"/>
      <c r="P51" s="83"/>
      <c r="Q51" s="81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3"/>
      <c r="AD51" s="81"/>
      <c r="AE51" s="82"/>
      <c r="AF51" s="82"/>
      <c r="AG51" s="193"/>
      <c r="AJ51" s="311" t="s">
        <v>6</v>
      </c>
      <c r="AK51" s="307" t="s">
        <v>21</v>
      </c>
      <c r="AL51" s="412"/>
      <c r="AM51" s="74"/>
      <c r="AN51" s="74"/>
      <c r="AO51" s="75">
        <f>'02　受診者数'!T46</f>
        <v>0</v>
      </c>
      <c r="AP51" s="192"/>
      <c r="AQ51" s="174"/>
      <c r="AR51" s="87"/>
      <c r="AS51" s="81"/>
      <c r="AT51" s="82"/>
      <c r="AU51" s="82"/>
      <c r="AV51" s="82"/>
      <c r="AW51" s="82"/>
      <c r="AX51" s="82"/>
      <c r="AY51" s="83"/>
      <c r="AZ51" s="81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3"/>
      <c r="BM51" s="81"/>
      <c r="BN51" s="82"/>
      <c r="BO51" s="82"/>
      <c r="BP51" s="193"/>
      <c r="BR51" s="62" t="s">
        <v>59</v>
      </c>
      <c r="BS51" s="65" t="s">
        <v>21</v>
      </c>
      <c r="BT51" s="68"/>
      <c r="BU51" s="114"/>
      <c r="BV51" s="115"/>
      <c r="BW51" s="116">
        <f>F82+AO82</f>
        <v>0</v>
      </c>
      <c r="BX51" s="231">
        <f t="shared" si="4"/>
        <v>0</v>
      </c>
      <c r="BY51" s="232">
        <f t="shared" ref="BY51:CW51" si="41">I82+AR82</f>
        <v>0</v>
      </c>
      <c r="BZ51" s="119">
        <f t="shared" si="41"/>
        <v>0</v>
      </c>
      <c r="CA51" s="117">
        <f t="shared" si="41"/>
        <v>0</v>
      </c>
      <c r="CB51" s="117">
        <f t="shared" si="41"/>
        <v>0</v>
      </c>
      <c r="CC51" s="117">
        <f t="shared" si="41"/>
        <v>0</v>
      </c>
      <c r="CD51" s="117">
        <f t="shared" si="41"/>
        <v>0</v>
      </c>
      <c r="CE51" s="117">
        <f t="shared" si="41"/>
        <v>0</v>
      </c>
      <c r="CF51" s="118">
        <f t="shared" si="41"/>
        <v>0</v>
      </c>
      <c r="CG51" s="119">
        <f t="shared" si="41"/>
        <v>0</v>
      </c>
      <c r="CH51" s="117">
        <f t="shared" si="41"/>
        <v>0</v>
      </c>
      <c r="CI51" s="117">
        <f t="shared" si="41"/>
        <v>0</v>
      </c>
      <c r="CJ51" s="117">
        <f t="shared" si="41"/>
        <v>0</v>
      </c>
      <c r="CK51" s="117">
        <f t="shared" si="41"/>
        <v>0</v>
      </c>
      <c r="CL51" s="117">
        <f t="shared" si="41"/>
        <v>0</v>
      </c>
      <c r="CM51" s="117">
        <f t="shared" si="41"/>
        <v>0</v>
      </c>
      <c r="CN51" s="117">
        <f t="shared" si="41"/>
        <v>0</v>
      </c>
      <c r="CO51" s="117">
        <f t="shared" si="41"/>
        <v>0</v>
      </c>
      <c r="CP51" s="117">
        <f t="shared" si="41"/>
        <v>0</v>
      </c>
      <c r="CQ51" s="117">
        <f t="shared" si="41"/>
        <v>0</v>
      </c>
      <c r="CR51" s="117">
        <f t="shared" si="41"/>
        <v>0</v>
      </c>
      <c r="CS51" s="118">
        <f t="shared" si="41"/>
        <v>0</v>
      </c>
      <c r="CT51" s="119">
        <f t="shared" si="41"/>
        <v>0</v>
      </c>
      <c r="CU51" s="117">
        <f t="shared" si="41"/>
        <v>0</v>
      </c>
      <c r="CV51" s="117">
        <f t="shared" si="41"/>
        <v>0</v>
      </c>
      <c r="CW51" s="117">
        <f t="shared" si="41"/>
        <v>0</v>
      </c>
    </row>
    <row r="52" spans="1:101">
      <c r="A52" s="312"/>
      <c r="B52" s="308"/>
      <c r="C52" s="413"/>
      <c r="D52" s="74"/>
      <c r="E52" s="74"/>
      <c r="F52" s="110">
        <f>'02　受診者数'!S47</f>
        <v>0</v>
      </c>
      <c r="G52" s="194"/>
      <c r="H52" s="175"/>
      <c r="I52" s="79"/>
      <c r="J52" s="56"/>
      <c r="K52" s="1"/>
      <c r="L52" s="1"/>
      <c r="M52" s="1"/>
      <c r="N52" s="1"/>
      <c r="O52" s="1"/>
      <c r="P52" s="55"/>
      <c r="Q52" s="56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55"/>
      <c r="AD52" s="56"/>
      <c r="AE52" s="1"/>
      <c r="AF52" s="1"/>
      <c r="AG52" s="195"/>
      <c r="AJ52" s="312"/>
      <c r="AK52" s="308"/>
      <c r="AL52" s="413"/>
      <c r="AM52" s="74"/>
      <c r="AN52" s="74"/>
      <c r="AO52" s="110">
        <f>'02　受診者数'!T47</f>
        <v>0</v>
      </c>
      <c r="AP52" s="194"/>
      <c r="AQ52" s="175"/>
      <c r="AR52" s="79"/>
      <c r="AS52" s="56"/>
      <c r="AT52" s="1"/>
      <c r="AU52" s="1"/>
      <c r="AV52" s="1"/>
      <c r="AW52" s="1"/>
      <c r="AX52" s="1"/>
      <c r="AY52" s="55"/>
      <c r="AZ52" s="56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55"/>
      <c r="BM52" s="56"/>
      <c r="BN52" s="1"/>
      <c r="BO52" s="1"/>
      <c r="BP52" s="195"/>
      <c r="BR52" s="63"/>
      <c r="BS52" s="65" t="s">
        <v>22</v>
      </c>
      <c r="BT52" s="68"/>
      <c r="BU52" s="120"/>
      <c r="BV52" s="121"/>
      <c r="BW52" s="116">
        <f>F84+AO84</f>
        <v>0</v>
      </c>
      <c r="BX52" s="231">
        <f t="shared" si="4"/>
        <v>0</v>
      </c>
      <c r="BY52" s="232">
        <f t="shared" ref="BY52:CW52" si="42">I84+AR84</f>
        <v>0</v>
      </c>
      <c r="BZ52" s="119">
        <f t="shared" si="42"/>
        <v>0</v>
      </c>
      <c r="CA52" s="117">
        <f t="shared" si="42"/>
        <v>0</v>
      </c>
      <c r="CB52" s="117">
        <f t="shared" si="42"/>
        <v>0</v>
      </c>
      <c r="CC52" s="117">
        <f t="shared" si="42"/>
        <v>0</v>
      </c>
      <c r="CD52" s="117">
        <f t="shared" si="42"/>
        <v>0</v>
      </c>
      <c r="CE52" s="117">
        <f t="shared" si="42"/>
        <v>0</v>
      </c>
      <c r="CF52" s="118">
        <f t="shared" si="42"/>
        <v>0</v>
      </c>
      <c r="CG52" s="119">
        <f t="shared" si="42"/>
        <v>0</v>
      </c>
      <c r="CH52" s="117">
        <f t="shared" si="42"/>
        <v>0</v>
      </c>
      <c r="CI52" s="117">
        <f t="shared" si="42"/>
        <v>0</v>
      </c>
      <c r="CJ52" s="117">
        <f t="shared" si="42"/>
        <v>0</v>
      </c>
      <c r="CK52" s="117">
        <f t="shared" si="42"/>
        <v>0</v>
      </c>
      <c r="CL52" s="117">
        <f t="shared" si="42"/>
        <v>0</v>
      </c>
      <c r="CM52" s="117">
        <f t="shared" si="42"/>
        <v>0</v>
      </c>
      <c r="CN52" s="117">
        <f t="shared" si="42"/>
        <v>0</v>
      </c>
      <c r="CO52" s="117">
        <f t="shared" si="42"/>
        <v>0</v>
      </c>
      <c r="CP52" s="117">
        <f t="shared" si="42"/>
        <v>0</v>
      </c>
      <c r="CQ52" s="117">
        <f t="shared" si="42"/>
        <v>0</v>
      </c>
      <c r="CR52" s="117">
        <f t="shared" si="42"/>
        <v>0</v>
      </c>
      <c r="CS52" s="118">
        <f t="shared" si="42"/>
        <v>0</v>
      </c>
      <c r="CT52" s="119">
        <f t="shared" si="42"/>
        <v>0</v>
      </c>
      <c r="CU52" s="117">
        <f t="shared" si="42"/>
        <v>0</v>
      </c>
      <c r="CV52" s="117">
        <f t="shared" si="42"/>
        <v>0</v>
      </c>
      <c r="CW52" s="117">
        <f t="shared" si="42"/>
        <v>0</v>
      </c>
    </row>
    <row r="53" spans="1:101">
      <c r="A53" s="312"/>
      <c r="B53" s="307" t="s">
        <v>22</v>
      </c>
      <c r="C53" s="412"/>
      <c r="D53" s="74"/>
      <c r="E53" s="74"/>
      <c r="F53" s="75">
        <f>'02　受診者数'!S48</f>
        <v>0</v>
      </c>
      <c r="G53" s="192"/>
      <c r="H53" s="174"/>
      <c r="I53" s="86"/>
      <c r="J53" s="81"/>
      <c r="K53" s="82"/>
      <c r="L53" s="82"/>
      <c r="M53" s="82"/>
      <c r="N53" s="82"/>
      <c r="O53" s="82"/>
      <c r="P53" s="83"/>
      <c r="Q53" s="81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3"/>
      <c r="AD53" s="81"/>
      <c r="AE53" s="82"/>
      <c r="AF53" s="82"/>
      <c r="AG53" s="193"/>
      <c r="AJ53" s="312"/>
      <c r="AK53" s="307" t="s">
        <v>22</v>
      </c>
      <c r="AL53" s="412"/>
      <c r="AM53" s="74"/>
      <c r="AN53" s="74"/>
      <c r="AO53" s="75">
        <f>'02　受診者数'!T48</f>
        <v>0</v>
      </c>
      <c r="AP53" s="192"/>
      <c r="AQ53" s="174"/>
      <c r="AR53" s="86"/>
      <c r="AS53" s="81"/>
      <c r="AT53" s="82"/>
      <c r="AU53" s="82"/>
      <c r="AV53" s="82"/>
      <c r="AW53" s="82"/>
      <c r="AX53" s="82"/>
      <c r="AY53" s="83"/>
      <c r="AZ53" s="81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3"/>
      <c r="BM53" s="81"/>
      <c r="BN53" s="82"/>
      <c r="BO53" s="82"/>
      <c r="BP53" s="193"/>
      <c r="BR53" s="64"/>
      <c r="BS53" s="65" t="s">
        <v>4</v>
      </c>
      <c r="BT53" s="68"/>
      <c r="BU53" s="59">
        <f>D86</f>
        <v>0</v>
      </c>
      <c r="BV53" s="59">
        <f>E86</f>
        <v>0</v>
      </c>
      <c r="BW53" s="58">
        <f t="shared" ref="BW53:CW53" si="43">BW51+BW52</f>
        <v>0</v>
      </c>
      <c r="BX53" s="231">
        <f t="shared" si="4"/>
        <v>0</v>
      </c>
      <c r="BY53" s="57">
        <f t="shared" si="43"/>
        <v>0</v>
      </c>
      <c r="BZ53" s="19">
        <f t="shared" si="43"/>
        <v>0</v>
      </c>
      <c r="CA53" s="59">
        <f t="shared" si="43"/>
        <v>0</v>
      </c>
      <c r="CB53" s="59">
        <f t="shared" si="43"/>
        <v>0</v>
      </c>
      <c r="CC53" s="59">
        <f t="shared" si="43"/>
        <v>0</v>
      </c>
      <c r="CD53" s="59">
        <f t="shared" si="43"/>
        <v>0</v>
      </c>
      <c r="CE53" s="59">
        <f t="shared" si="43"/>
        <v>0</v>
      </c>
      <c r="CF53" s="57">
        <f t="shared" si="43"/>
        <v>0</v>
      </c>
      <c r="CG53" s="19">
        <f t="shared" si="43"/>
        <v>0</v>
      </c>
      <c r="CH53" s="59">
        <f t="shared" si="43"/>
        <v>0</v>
      </c>
      <c r="CI53" s="59">
        <f t="shared" si="43"/>
        <v>0</v>
      </c>
      <c r="CJ53" s="59">
        <f t="shared" si="43"/>
        <v>0</v>
      </c>
      <c r="CK53" s="59">
        <f t="shared" si="43"/>
        <v>0</v>
      </c>
      <c r="CL53" s="59">
        <f t="shared" si="43"/>
        <v>0</v>
      </c>
      <c r="CM53" s="59">
        <f t="shared" si="43"/>
        <v>0</v>
      </c>
      <c r="CN53" s="59">
        <f t="shared" si="43"/>
        <v>0</v>
      </c>
      <c r="CO53" s="59">
        <f t="shared" si="43"/>
        <v>0</v>
      </c>
      <c r="CP53" s="59">
        <f t="shared" ref="CP53" si="44">CP51+CP52</f>
        <v>0</v>
      </c>
      <c r="CQ53" s="59">
        <f t="shared" si="43"/>
        <v>0</v>
      </c>
      <c r="CR53" s="59">
        <f t="shared" si="43"/>
        <v>0</v>
      </c>
      <c r="CS53" s="57">
        <f t="shared" si="43"/>
        <v>0</v>
      </c>
      <c r="CT53" s="19">
        <f t="shared" si="43"/>
        <v>0</v>
      </c>
      <c r="CU53" s="59">
        <f t="shared" si="43"/>
        <v>0</v>
      </c>
      <c r="CV53" s="59">
        <f t="shared" si="43"/>
        <v>0</v>
      </c>
      <c r="CW53" s="59">
        <f t="shared" si="43"/>
        <v>0</v>
      </c>
    </row>
    <row r="54" spans="1:101">
      <c r="A54" s="312"/>
      <c r="B54" s="308"/>
      <c r="C54" s="413"/>
      <c r="D54" s="74"/>
      <c r="E54" s="74"/>
      <c r="F54" s="111">
        <f>'02　受診者数'!S49</f>
        <v>0</v>
      </c>
      <c r="G54" s="194"/>
      <c r="H54" s="175"/>
      <c r="I54" s="77"/>
      <c r="J54" s="56"/>
      <c r="K54" s="1"/>
      <c r="L54" s="1"/>
      <c r="M54" s="1"/>
      <c r="N54" s="1"/>
      <c r="O54" s="1"/>
      <c r="P54" s="55"/>
      <c r="Q54" s="56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55"/>
      <c r="AD54" s="56"/>
      <c r="AE54" s="1"/>
      <c r="AF54" s="1"/>
      <c r="AG54" s="195"/>
      <c r="AJ54" s="312"/>
      <c r="AK54" s="308"/>
      <c r="AL54" s="413"/>
      <c r="AM54" s="74"/>
      <c r="AN54" s="74"/>
      <c r="AO54" s="111">
        <f>'02　受診者数'!T49</f>
        <v>0</v>
      </c>
      <c r="AP54" s="194"/>
      <c r="AQ54" s="175"/>
      <c r="AR54" s="77"/>
      <c r="AS54" s="56"/>
      <c r="AT54" s="1"/>
      <c r="AU54" s="1"/>
      <c r="AV54" s="1"/>
      <c r="AW54" s="1"/>
      <c r="AX54" s="1"/>
      <c r="AY54" s="55"/>
      <c r="AZ54" s="56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55"/>
      <c r="BM54" s="56"/>
      <c r="BN54" s="1"/>
      <c r="BO54" s="1"/>
      <c r="BP54" s="195"/>
      <c r="BR54" s="62" t="s">
        <v>60</v>
      </c>
      <c r="BS54" s="65" t="s">
        <v>21</v>
      </c>
      <c r="BT54" s="68"/>
      <c r="BU54" s="114"/>
      <c r="BV54" s="115"/>
      <c r="BW54" s="116">
        <f>F88+AO88</f>
        <v>0</v>
      </c>
      <c r="BX54" s="231">
        <f t="shared" si="4"/>
        <v>0</v>
      </c>
      <c r="BY54" s="232">
        <f t="shared" ref="BY54:CW54" si="45">I88+AR88</f>
        <v>0</v>
      </c>
      <c r="BZ54" s="119">
        <f t="shared" si="45"/>
        <v>0</v>
      </c>
      <c r="CA54" s="117">
        <f t="shared" si="45"/>
        <v>0</v>
      </c>
      <c r="CB54" s="117">
        <f t="shared" si="45"/>
        <v>0</v>
      </c>
      <c r="CC54" s="117">
        <f t="shared" si="45"/>
        <v>0</v>
      </c>
      <c r="CD54" s="117">
        <f t="shared" si="45"/>
        <v>0</v>
      </c>
      <c r="CE54" s="117">
        <f t="shared" si="45"/>
        <v>0</v>
      </c>
      <c r="CF54" s="118">
        <f t="shared" si="45"/>
        <v>0</v>
      </c>
      <c r="CG54" s="119">
        <f t="shared" si="45"/>
        <v>0</v>
      </c>
      <c r="CH54" s="117">
        <f t="shared" si="45"/>
        <v>0</v>
      </c>
      <c r="CI54" s="117">
        <f t="shared" si="45"/>
        <v>0</v>
      </c>
      <c r="CJ54" s="117">
        <f t="shared" si="45"/>
        <v>0</v>
      </c>
      <c r="CK54" s="117">
        <f t="shared" si="45"/>
        <v>0</v>
      </c>
      <c r="CL54" s="117">
        <f t="shared" si="45"/>
        <v>0</v>
      </c>
      <c r="CM54" s="117">
        <f t="shared" si="45"/>
        <v>0</v>
      </c>
      <c r="CN54" s="117">
        <f t="shared" si="45"/>
        <v>0</v>
      </c>
      <c r="CO54" s="117">
        <f t="shared" si="45"/>
        <v>0</v>
      </c>
      <c r="CP54" s="117">
        <f t="shared" si="45"/>
        <v>0</v>
      </c>
      <c r="CQ54" s="117">
        <f t="shared" si="45"/>
        <v>0</v>
      </c>
      <c r="CR54" s="117">
        <f t="shared" si="45"/>
        <v>0</v>
      </c>
      <c r="CS54" s="118">
        <f t="shared" si="45"/>
        <v>0</v>
      </c>
      <c r="CT54" s="119">
        <f t="shared" si="45"/>
        <v>0</v>
      </c>
      <c r="CU54" s="117">
        <f t="shared" si="45"/>
        <v>0</v>
      </c>
      <c r="CV54" s="117">
        <f t="shared" si="45"/>
        <v>0</v>
      </c>
      <c r="CW54" s="117">
        <f t="shared" si="45"/>
        <v>0</v>
      </c>
    </row>
    <row r="55" spans="1:101">
      <c r="A55" s="312"/>
      <c r="B55" s="307" t="s">
        <v>4</v>
      </c>
      <c r="C55" s="412"/>
      <c r="D55" s="74"/>
      <c r="E55" s="74"/>
      <c r="F55" s="75">
        <f>'02　受診者数'!S50</f>
        <v>0</v>
      </c>
      <c r="G55" s="192"/>
      <c r="H55" s="174"/>
      <c r="I55" s="87"/>
      <c r="J55" s="81"/>
      <c r="K55" s="82"/>
      <c r="L55" s="82"/>
      <c r="M55" s="82"/>
      <c r="N55" s="82"/>
      <c r="O55" s="82"/>
      <c r="P55" s="83"/>
      <c r="Q55" s="81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3"/>
      <c r="AD55" s="81"/>
      <c r="AE55" s="82"/>
      <c r="AF55" s="82"/>
      <c r="AG55" s="193"/>
      <c r="AJ55" s="312"/>
      <c r="AK55" s="307" t="s">
        <v>4</v>
      </c>
      <c r="AL55" s="412"/>
      <c r="AM55" s="74"/>
      <c r="AN55" s="74"/>
      <c r="AO55" s="75">
        <f>'02　受診者数'!T50</f>
        <v>0</v>
      </c>
      <c r="AP55" s="192"/>
      <c r="AQ55" s="174"/>
      <c r="AR55" s="87"/>
      <c r="AS55" s="81"/>
      <c r="AT55" s="82"/>
      <c r="AU55" s="82"/>
      <c r="AV55" s="82"/>
      <c r="AW55" s="82"/>
      <c r="AX55" s="82"/>
      <c r="AY55" s="83"/>
      <c r="AZ55" s="81"/>
      <c r="BA55" s="82"/>
      <c r="BB55" s="82"/>
      <c r="BC55" s="82"/>
      <c r="BD55" s="82"/>
      <c r="BE55" s="82"/>
      <c r="BF55" s="82"/>
      <c r="BG55" s="82"/>
      <c r="BH55" s="82"/>
      <c r="BI55" s="82"/>
      <c r="BJ55" s="82"/>
      <c r="BK55" s="82"/>
      <c r="BL55" s="83"/>
      <c r="BM55" s="81"/>
      <c r="BN55" s="82"/>
      <c r="BO55" s="82"/>
      <c r="BP55" s="193"/>
      <c r="BR55" s="63"/>
      <c r="BS55" s="65" t="s">
        <v>22</v>
      </c>
      <c r="BT55" s="68"/>
      <c r="BU55" s="120"/>
      <c r="BV55" s="121"/>
      <c r="BW55" s="116">
        <f>F90+AO90</f>
        <v>0</v>
      </c>
      <c r="BX55" s="231">
        <f t="shared" si="4"/>
        <v>0</v>
      </c>
      <c r="BY55" s="232">
        <f t="shared" ref="BY55:CW55" si="46">I90+AR90</f>
        <v>0</v>
      </c>
      <c r="BZ55" s="119">
        <f t="shared" si="46"/>
        <v>0</v>
      </c>
      <c r="CA55" s="117">
        <f t="shared" si="46"/>
        <v>0</v>
      </c>
      <c r="CB55" s="117">
        <f t="shared" si="46"/>
        <v>0</v>
      </c>
      <c r="CC55" s="117">
        <f t="shared" si="46"/>
        <v>0</v>
      </c>
      <c r="CD55" s="117">
        <f t="shared" si="46"/>
        <v>0</v>
      </c>
      <c r="CE55" s="117">
        <f t="shared" si="46"/>
        <v>0</v>
      </c>
      <c r="CF55" s="118">
        <f t="shared" si="46"/>
        <v>0</v>
      </c>
      <c r="CG55" s="119">
        <f t="shared" si="46"/>
        <v>0</v>
      </c>
      <c r="CH55" s="117">
        <f t="shared" si="46"/>
        <v>0</v>
      </c>
      <c r="CI55" s="117">
        <f t="shared" si="46"/>
        <v>0</v>
      </c>
      <c r="CJ55" s="117">
        <f t="shared" si="46"/>
        <v>0</v>
      </c>
      <c r="CK55" s="117">
        <f t="shared" si="46"/>
        <v>0</v>
      </c>
      <c r="CL55" s="117">
        <f t="shared" si="46"/>
        <v>0</v>
      </c>
      <c r="CM55" s="117">
        <f t="shared" si="46"/>
        <v>0</v>
      </c>
      <c r="CN55" s="117">
        <f t="shared" si="46"/>
        <v>0</v>
      </c>
      <c r="CO55" s="117">
        <f t="shared" si="46"/>
        <v>0</v>
      </c>
      <c r="CP55" s="117">
        <f t="shared" si="46"/>
        <v>0</v>
      </c>
      <c r="CQ55" s="117">
        <f t="shared" si="46"/>
        <v>0</v>
      </c>
      <c r="CR55" s="117">
        <f t="shared" si="46"/>
        <v>0</v>
      </c>
      <c r="CS55" s="118">
        <f t="shared" si="46"/>
        <v>0</v>
      </c>
      <c r="CT55" s="119">
        <f t="shared" si="46"/>
        <v>0</v>
      </c>
      <c r="CU55" s="117">
        <f t="shared" si="46"/>
        <v>0</v>
      </c>
      <c r="CV55" s="117">
        <f t="shared" si="46"/>
        <v>0</v>
      </c>
      <c r="CW55" s="117">
        <f t="shared" si="46"/>
        <v>0</v>
      </c>
    </row>
    <row r="56" spans="1:101">
      <c r="A56" s="313"/>
      <c r="B56" s="308"/>
      <c r="C56" s="413"/>
      <c r="D56" s="70">
        <f>'01 対象者数'!M20</f>
        <v>0</v>
      </c>
      <c r="E56" s="70">
        <f>'01 対象者数'!N20</f>
        <v>0</v>
      </c>
      <c r="F56" s="78">
        <f>'02　受診者数'!S51</f>
        <v>0</v>
      </c>
      <c r="G56" s="196"/>
      <c r="H56" s="176"/>
      <c r="I56" s="88"/>
      <c r="J56" s="89"/>
      <c r="K56" s="84"/>
      <c r="L56" s="84"/>
      <c r="M56" s="84"/>
      <c r="N56" s="84"/>
      <c r="O56" s="84"/>
      <c r="P56" s="85"/>
      <c r="Q56" s="89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5"/>
      <c r="AD56" s="89"/>
      <c r="AE56" s="84"/>
      <c r="AF56" s="84"/>
      <c r="AG56" s="230"/>
      <c r="AJ56" s="313"/>
      <c r="AK56" s="308"/>
      <c r="AL56" s="413"/>
      <c r="AM56" s="70">
        <f>'01 対象者数'!M20</f>
        <v>0</v>
      </c>
      <c r="AN56" s="70">
        <f>'01 対象者数'!N20</f>
        <v>0</v>
      </c>
      <c r="AO56" s="78">
        <f>'02　受診者数'!T51</f>
        <v>0</v>
      </c>
      <c r="AP56" s="196"/>
      <c r="AQ56" s="176"/>
      <c r="AR56" s="88"/>
      <c r="AS56" s="89"/>
      <c r="AT56" s="84"/>
      <c r="AU56" s="84"/>
      <c r="AV56" s="84"/>
      <c r="AW56" s="84"/>
      <c r="AX56" s="84"/>
      <c r="AY56" s="85"/>
      <c r="AZ56" s="89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5"/>
      <c r="BM56" s="89"/>
      <c r="BN56" s="84"/>
      <c r="BO56" s="84"/>
      <c r="BP56" s="230"/>
      <c r="BR56" s="64"/>
      <c r="BS56" s="65" t="s">
        <v>4</v>
      </c>
      <c r="BT56" s="68"/>
      <c r="BU56" s="59">
        <f>D92</f>
        <v>0</v>
      </c>
      <c r="BV56" s="59">
        <f>E92</f>
        <v>0</v>
      </c>
      <c r="BW56" s="58">
        <f t="shared" ref="BW56:CW56" si="47">BW54+BW55</f>
        <v>0</v>
      </c>
      <c r="BX56" s="231">
        <f t="shared" si="4"/>
        <v>0</v>
      </c>
      <c r="BY56" s="57">
        <f t="shared" si="47"/>
        <v>0</v>
      </c>
      <c r="BZ56" s="19">
        <f t="shared" si="47"/>
        <v>0</v>
      </c>
      <c r="CA56" s="59">
        <f t="shared" si="47"/>
        <v>0</v>
      </c>
      <c r="CB56" s="59">
        <f t="shared" si="47"/>
        <v>0</v>
      </c>
      <c r="CC56" s="59">
        <f t="shared" si="47"/>
        <v>0</v>
      </c>
      <c r="CD56" s="59">
        <f t="shared" si="47"/>
        <v>0</v>
      </c>
      <c r="CE56" s="59">
        <f t="shared" si="47"/>
        <v>0</v>
      </c>
      <c r="CF56" s="57">
        <f t="shared" si="47"/>
        <v>0</v>
      </c>
      <c r="CG56" s="19">
        <f t="shared" si="47"/>
        <v>0</v>
      </c>
      <c r="CH56" s="59">
        <f t="shared" si="47"/>
        <v>0</v>
      </c>
      <c r="CI56" s="59">
        <f t="shared" si="47"/>
        <v>0</v>
      </c>
      <c r="CJ56" s="59">
        <f t="shared" si="47"/>
        <v>0</v>
      </c>
      <c r="CK56" s="59">
        <f t="shared" si="47"/>
        <v>0</v>
      </c>
      <c r="CL56" s="59">
        <f t="shared" si="47"/>
        <v>0</v>
      </c>
      <c r="CM56" s="59">
        <f t="shared" si="47"/>
        <v>0</v>
      </c>
      <c r="CN56" s="59">
        <f t="shared" si="47"/>
        <v>0</v>
      </c>
      <c r="CO56" s="59">
        <f t="shared" si="47"/>
        <v>0</v>
      </c>
      <c r="CP56" s="59">
        <f t="shared" ref="CP56" si="48">CP54+CP55</f>
        <v>0</v>
      </c>
      <c r="CQ56" s="59">
        <f t="shared" si="47"/>
        <v>0</v>
      </c>
      <c r="CR56" s="59">
        <f t="shared" si="47"/>
        <v>0</v>
      </c>
      <c r="CS56" s="57">
        <f t="shared" si="47"/>
        <v>0</v>
      </c>
      <c r="CT56" s="19">
        <f t="shared" si="47"/>
        <v>0</v>
      </c>
      <c r="CU56" s="59">
        <f t="shared" si="47"/>
        <v>0</v>
      </c>
      <c r="CV56" s="59">
        <f t="shared" si="47"/>
        <v>0</v>
      </c>
      <c r="CW56" s="59">
        <f t="shared" si="47"/>
        <v>0</v>
      </c>
    </row>
    <row r="57" spans="1:101">
      <c r="A57" s="311" t="s">
        <v>7</v>
      </c>
      <c r="B57" s="307" t="s">
        <v>21</v>
      </c>
      <c r="C57" s="412"/>
      <c r="D57" s="74"/>
      <c r="E57" s="74"/>
      <c r="F57" s="75">
        <f>'02　受診者数'!S52</f>
        <v>0</v>
      </c>
      <c r="G57" s="192"/>
      <c r="H57" s="174"/>
      <c r="I57" s="87"/>
      <c r="J57" s="81"/>
      <c r="K57" s="82"/>
      <c r="L57" s="82"/>
      <c r="M57" s="82"/>
      <c r="N57" s="82"/>
      <c r="O57" s="82"/>
      <c r="P57" s="83"/>
      <c r="Q57" s="81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3"/>
      <c r="AD57" s="81"/>
      <c r="AE57" s="82"/>
      <c r="AF57" s="82"/>
      <c r="AG57" s="193"/>
      <c r="AJ57" s="311" t="s">
        <v>7</v>
      </c>
      <c r="AK57" s="307" t="s">
        <v>21</v>
      </c>
      <c r="AL57" s="412"/>
      <c r="AM57" s="74"/>
      <c r="AN57" s="74"/>
      <c r="AO57" s="75">
        <f>'02　受診者数'!T52</f>
        <v>0</v>
      </c>
      <c r="AP57" s="192"/>
      <c r="AQ57" s="174"/>
      <c r="AR57" s="87"/>
      <c r="AS57" s="81"/>
      <c r="AT57" s="82"/>
      <c r="AU57" s="82"/>
      <c r="AV57" s="82"/>
      <c r="AW57" s="82"/>
      <c r="AX57" s="82"/>
      <c r="AY57" s="83"/>
      <c r="AZ57" s="81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3"/>
      <c r="BM57" s="81"/>
      <c r="BN57" s="82"/>
      <c r="BO57" s="82"/>
      <c r="BP57" s="193"/>
      <c r="BR57" s="62" t="s">
        <v>61</v>
      </c>
      <c r="BS57" s="65" t="s">
        <v>21</v>
      </c>
      <c r="BT57" s="68"/>
      <c r="BU57" s="114"/>
      <c r="BV57" s="115"/>
      <c r="BW57" s="116">
        <f>F94+AO94</f>
        <v>0</v>
      </c>
      <c r="BX57" s="231">
        <f t="shared" si="4"/>
        <v>0</v>
      </c>
      <c r="BY57" s="232">
        <f t="shared" ref="BY57:CW57" si="49">I94+AR94</f>
        <v>0</v>
      </c>
      <c r="BZ57" s="119">
        <f t="shared" si="49"/>
        <v>0</v>
      </c>
      <c r="CA57" s="117">
        <f t="shared" si="49"/>
        <v>0</v>
      </c>
      <c r="CB57" s="117">
        <f t="shared" si="49"/>
        <v>0</v>
      </c>
      <c r="CC57" s="117">
        <f t="shared" si="49"/>
        <v>0</v>
      </c>
      <c r="CD57" s="117">
        <f t="shared" si="49"/>
        <v>0</v>
      </c>
      <c r="CE57" s="117">
        <f t="shared" si="49"/>
        <v>0</v>
      </c>
      <c r="CF57" s="118">
        <f t="shared" si="49"/>
        <v>0</v>
      </c>
      <c r="CG57" s="119">
        <f t="shared" si="49"/>
        <v>0</v>
      </c>
      <c r="CH57" s="117">
        <f t="shared" si="49"/>
        <v>0</v>
      </c>
      <c r="CI57" s="117">
        <f t="shared" si="49"/>
        <v>0</v>
      </c>
      <c r="CJ57" s="117">
        <f t="shared" si="49"/>
        <v>0</v>
      </c>
      <c r="CK57" s="117">
        <f t="shared" si="49"/>
        <v>0</v>
      </c>
      <c r="CL57" s="117">
        <f t="shared" si="49"/>
        <v>0</v>
      </c>
      <c r="CM57" s="117">
        <f t="shared" si="49"/>
        <v>0</v>
      </c>
      <c r="CN57" s="117">
        <f t="shared" si="49"/>
        <v>0</v>
      </c>
      <c r="CO57" s="117">
        <f t="shared" si="49"/>
        <v>0</v>
      </c>
      <c r="CP57" s="117">
        <f t="shared" si="49"/>
        <v>0</v>
      </c>
      <c r="CQ57" s="117">
        <f t="shared" si="49"/>
        <v>0</v>
      </c>
      <c r="CR57" s="117">
        <f t="shared" si="49"/>
        <v>0</v>
      </c>
      <c r="CS57" s="118">
        <f t="shared" si="49"/>
        <v>0</v>
      </c>
      <c r="CT57" s="119">
        <f t="shared" si="49"/>
        <v>0</v>
      </c>
      <c r="CU57" s="117">
        <f t="shared" si="49"/>
        <v>0</v>
      </c>
      <c r="CV57" s="117">
        <f t="shared" si="49"/>
        <v>0</v>
      </c>
      <c r="CW57" s="117">
        <f t="shared" si="49"/>
        <v>0</v>
      </c>
    </row>
    <row r="58" spans="1:101">
      <c r="A58" s="312"/>
      <c r="B58" s="308"/>
      <c r="C58" s="413"/>
      <c r="D58" s="74"/>
      <c r="E58" s="74"/>
      <c r="F58" s="110">
        <f>'02　受診者数'!S53</f>
        <v>0</v>
      </c>
      <c r="G58" s="194"/>
      <c r="H58" s="175"/>
      <c r="I58" s="79"/>
      <c r="J58" s="56"/>
      <c r="K58" s="1"/>
      <c r="L58" s="1"/>
      <c r="M58" s="1"/>
      <c r="N58" s="1"/>
      <c r="O58" s="1"/>
      <c r="P58" s="55"/>
      <c r="Q58" s="56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55"/>
      <c r="AD58" s="56"/>
      <c r="AE58" s="1"/>
      <c r="AF58" s="1"/>
      <c r="AG58" s="195"/>
      <c r="AJ58" s="312"/>
      <c r="AK58" s="308"/>
      <c r="AL58" s="413"/>
      <c r="AM58" s="74"/>
      <c r="AN58" s="74"/>
      <c r="AO58" s="110">
        <f>'02　受診者数'!T53</f>
        <v>0</v>
      </c>
      <c r="AP58" s="194"/>
      <c r="AQ58" s="175"/>
      <c r="AR58" s="79"/>
      <c r="AS58" s="56"/>
      <c r="AT58" s="1"/>
      <c r="AU58" s="1"/>
      <c r="AV58" s="1"/>
      <c r="AW58" s="1"/>
      <c r="AX58" s="1"/>
      <c r="AY58" s="55"/>
      <c r="AZ58" s="56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55"/>
      <c r="BM58" s="56"/>
      <c r="BN58" s="1"/>
      <c r="BO58" s="1"/>
      <c r="BP58" s="195"/>
      <c r="BR58" s="63"/>
      <c r="BS58" s="65" t="s">
        <v>22</v>
      </c>
      <c r="BT58" s="68"/>
      <c r="BU58" s="120"/>
      <c r="BV58" s="121"/>
      <c r="BW58" s="116">
        <f>F96+AO96</f>
        <v>0</v>
      </c>
      <c r="BX58" s="231">
        <f t="shared" si="4"/>
        <v>0</v>
      </c>
      <c r="BY58" s="232">
        <f t="shared" ref="BY58:CW58" si="50">I96+AR96</f>
        <v>0</v>
      </c>
      <c r="BZ58" s="119">
        <f t="shared" si="50"/>
        <v>0</v>
      </c>
      <c r="CA58" s="117">
        <f t="shared" si="50"/>
        <v>0</v>
      </c>
      <c r="CB58" s="117">
        <f t="shared" si="50"/>
        <v>0</v>
      </c>
      <c r="CC58" s="117">
        <f t="shared" si="50"/>
        <v>0</v>
      </c>
      <c r="CD58" s="117">
        <f t="shared" si="50"/>
        <v>0</v>
      </c>
      <c r="CE58" s="117">
        <f t="shared" si="50"/>
        <v>0</v>
      </c>
      <c r="CF58" s="118">
        <f t="shared" si="50"/>
        <v>0</v>
      </c>
      <c r="CG58" s="119">
        <f t="shared" si="50"/>
        <v>0</v>
      </c>
      <c r="CH58" s="117">
        <f t="shared" si="50"/>
        <v>0</v>
      </c>
      <c r="CI58" s="117">
        <f t="shared" si="50"/>
        <v>0</v>
      </c>
      <c r="CJ58" s="117">
        <f t="shared" si="50"/>
        <v>0</v>
      </c>
      <c r="CK58" s="117">
        <f t="shared" si="50"/>
        <v>0</v>
      </c>
      <c r="CL58" s="117">
        <f t="shared" si="50"/>
        <v>0</v>
      </c>
      <c r="CM58" s="117">
        <f t="shared" si="50"/>
        <v>0</v>
      </c>
      <c r="CN58" s="117">
        <f t="shared" si="50"/>
        <v>0</v>
      </c>
      <c r="CO58" s="117">
        <f t="shared" si="50"/>
        <v>0</v>
      </c>
      <c r="CP58" s="117">
        <f t="shared" si="50"/>
        <v>0</v>
      </c>
      <c r="CQ58" s="117">
        <f t="shared" si="50"/>
        <v>0</v>
      </c>
      <c r="CR58" s="117">
        <f t="shared" si="50"/>
        <v>0</v>
      </c>
      <c r="CS58" s="118">
        <f t="shared" si="50"/>
        <v>0</v>
      </c>
      <c r="CT58" s="119">
        <f t="shared" si="50"/>
        <v>0</v>
      </c>
      <c r="CU58" s="117">
        <f t="shared" si="50"/>
        <v>0</v>
      </c>
      <c r="CV58" s="117">
        <f t="shared" si="50"/>
        <v>0</v>
      </c>
      <c r="CW58" s="117">
        <f t="shared" si="50"/>
        <v>0</v>
      </c>
    </row>
    <row r="59" spans="1:101">
      <c r="A59" s="312"/>
      <c r="B59" s="307" t="s">
        <v>22</v>
      </c>
      <c r="C59" s="412"/>
      <c r="D59" s="74"/>
      <c r="E59" s="74"/>
      <c r="F59" s="75">
        <f>'02　受診者数'!S54</f>
        <v>0</v>
      </c>
      <c r="G59" s="192"/>
      <c r="H59" s="174"/>
      <c r="I59" s="86"/>
      <c r="J59" s="81"/>
      <c r="K59" s="82"/>
      <c r="L59" s="82"/>
      <c r="M59" s="82"/>
      <c r="N59" s="82"/>
      <c r="O59" s="82"/>
      <c r="P59" s="83"/>
      <c r="Q59" s="81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3"/>
      <c r="AD59" s="81"/>
      <c r="AE59" s="82"/>
      <c r="AF59" s="82"/>
      <c r="AG59" s="193"/>
      <c r="AJ59" s="312"/>
      <c r="AK59" s="307" t="s">
        <v>22</v>
      </c>
      <c r="AL59" s="412"/>
      <c r="AM59" s="74"/>
      <c r="AN59" s="74"/>
      <c r="AO59" s="75">
        <f>'02　受診者数'!T54</f>
        <v>0</v>
      </c>
      <c r="AP59" s="192"/>
      <c r="AQ59" s="174"/>
      <c r="AR59" s="86"/>
      <c r="AS59" s="81"/>
      <c r="AT59" s="82"/>
      <c r="AU59" s="82"/>
      <c r="AV59" s="82"/>
      <c r="AW59" s="82"/>
      <c r="AX59" s="82"/>
      <c r="AY59" s="83"/>
      <c r="AZ59" s="81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3"/>
      <c r="BM59" s="81"/>
      <c r="BN59" s="82"/>
      <c r="BO59" s="82"/>
      <c r="BP59" s="193"/>
      <c r="BR59" s="63"/>
      <c r="BS59" s="268" t="s">
        <v>4</v>
      </c>
      <c r="BT59" s="68"/>
      <c r="BU59" s="120"/>
      <c r="BV59" s="121"/>
      <c r="BW59" s="58">
        <f t="shared" ref="BW59:CW59" si="51">BW57+BW58</f>
        <v>0</v>
      </c>
      <c r="BX59" s="231">
        <f t="shared" si="4"/>
        <v>0</v>
      </c>
      <c r="BY59" s="57">
        <f t="shared" si="51"/>
        <v>0</v>
      </c>
      <c r="BZ59" s="19">
        <f t="shared" si="51"/>
        <v>0</v>
      </c>
      <c r="CA59" s="59">
        <f t="shared" si="51"/>
        <v>0</v>
      </c>
      <c r="CB59" s="59">
        <f t="shared" si="51"/>
        <v>0</v>
      </c>
      <c r="CC59" s="59">
        <f t="shared" si="51"/>
        <v>0</v>
      </c>
      <c r="CD59" s="59">
        <f t="shared" si="51"/>
        <v>0</v>
      </c>
      <c r="CE59" s="59">
        <f t="shared" si="51"/>
        <v>0</v>
      </c>
      <c r="CF59" s="57">
        <f t="shared" si="51"/>
        <v>0</v>
      </c>
      <c r="CG59" s="19">
        <f t="shared" si="51"/>
        <v>0</v>
      </c>
      <c r="CH59" s="59">
        <f t="shared" si="51"/>
        <v>0</v>
      </c>
      <c r="CI59" s="59">
        <f t="shared" si="51"/>
        <v>0</v>
      </c>
      <c r="CJ59" s="59">
        <f t="shared" si="51"/>
        <v>0</v>
      </c>
      <c r="CK59" s="59">
        <f t="shared" si="51"/>
        <v>0</v>
      </c>
      <c r="CL59" s="59">
        <f t="shared" si="51"/>
        <v>0</v>
      </c>
      <c r="CM59" s="59">
        <f t="shared" si="51"/>
        <v>0</v>
      </c>
      <c r="CN59" s="59">
        <f t="shared" si="51"/>
        <v>0</v>
      </c>
      <c r="CO59" s="59">
        <f t="shared" si="51"/>
        <v>0</v>
      </c>
      <c r="CP59" s="59">
        <f t="shared" ref="CP59" si="52">CP57+CP58</f>
        <v>0</v>
      </c>
      <c r="CQ59" s="59">
        <f t="shared" si="51"/>
        <v>0</v>
      </c>
      <c r="CR59" s="59">
        <f t="shared" si="51"/>
        <v>0</v>
      </c>
      <c r="CS59" s="57">
        <f t="shared" si="51"/>
        <v>0</v>
      </c>
      <c r="CT59" s="19">
        <f t="shared" si="51"/>
        <v>0</v>
      </c>
      <c r="CU59" s="59">
        <f t="shared" si="51"/>
        <v>0</v>
      </c>
      <c r="CV59" s="59">
        <f t="shared" si="51"/>
        <v>0</v>
      </c>
      <c r="CW59" s="59">
        <f t="shared" si="51"/>
        <v>0</v>
      </c>
    </row>
    <row r="60" spans="1:101">
      <c r="A60" s="312"/>
      <c r="B60" s="308"/>
      <c r="C60" s="413"/>
      <c r="D60" s="74"/>
      <c r="E60" s="74"/>
      <c r="F60" s="111">
        <f>'02　受診者数'!S55</f>
        <v>0</v>
      </c>
      <c r="G60" s="194"/>
      <c r="H60" s="175"/>
      <c r="I60" s="77"/>
      <c r="J60" s="56"/>
      <c r="K60" s="1"/>
      <c r="L60" s="1"/>
      <c r="M60" s="1"/>
      <c r="N60" s="1"/>
      <c r="O60" s="1"/>
      <c r="P60" s="55"/>
      <c r="Q60" s="56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55"/>
      <c r="AD60" s="56"/>
      <c r="AE60" s="1"/>
      <c r="AF60" s="1"/>
      <c r="AG60" s="195"/>
      <c r="AJ60" s="312"/>
      <c r="AK60" s="308"/>
      <c r="AL60" s="413"/>
      <c r="AM60" s="74"/>
      <c r="AN60" s="74"/>
      <c r="AO60" s="111">
        <f>'02　受診者数'!T55</f>
        <v>0</v>
      </c>
      <c r="AP60" s="194"/>
      <c r="AQ60" s="175"/>
      <c r="AR60" s="77"/>
      <c r="AS60" s="56"/>
      <c r="AT60" s="1"/>
      <c r="AU60" s="1"/>
      <c r="AV60" s="1"/>
      <c r="AW60" s="1"/>
      <c r="AX60" s="1"/>
      <c r="AY60" s="55"/>
      <c r="AZ60" s="56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55"/>
      <c r="BM60" s="56"/>
      <c r="BN60" s="1"/>
      <c r="BO60" s="1"/>
      <c r="BP60" s="195"/>
      <c r="BR60" s="242" t="s">
        <v>108</v>
      </c>
      <c r="BS60" s="65" t="s">
        <v>21</v>
      </c>
      <c r="BT60" s="68"/>
      <c r="BU60" s="114"/>
      <c r="BV60" s="115"/>
      <c r="BW60" s="78">
        <f>BW21+BW24+BW27+BW30+BW33+BW36+BW39+BW42+BW45+BW48+BW51+BW54+BW57</f>
        <v>0</v>
      </c>
      <c r="BX60" s="231">
        <f t="shared" ref="BX60:CW60" si="53">BX21+BX24+BX27+BX30+BX33+BX36+BX39+BX42+BX45+BX48+BX51+BX54+BX57</f>
        <v>0</v>
      </c>
      <c r="BY60" s="234">
        <f t="shared" si="53"/>
        <v>0</v>
      </c>
      <c r="BZ60" s="19">
        <f t="shared" si="53"/>
        <v>0</v>
      </c>
      <c r="CA60" s="59">
        <f t="shared" si="53"/>
        <v>0</v>
      </c>
      <c r="CB60" s="59">
        <f t="shared" si="53"/>
        <v>0</v>
      </c>
      <c r="CC60" s="59">
        <f t="shared" si="53"/>
        <v>0</v>
      </c>
      <c r="CD60" s="59">
        <f t="shared" si="53"/>
        <v>0</v>
      </c>
      <c r="CE60" s="59">
        <f t="shared" si="53"/>
        <v>0</v>
      </c>
      <c r="CF60" s="57">
        <f t="shared" si="53"/>
        <v>0</v>
      </c>
      <c r="CG60" s="19">
        <f t="shared" si="53"/>
        <v>0</v>
      </c>
      <c r="CH60" s="59">
        <f t="shared" si="53"/>
        <v>0</v>
      </c>
      <c r="CI60" s="59">
        <f t="shared" si="53"/>
        <v>0</v>
      </c>
      <c r="CJ60" s="59">
        <f t="shared" si="53"/>
        <v>0</v>
      </c>
      <c r="CK60" s="59">
        <f t="shared" si="53"/>
        <v>0</v>
      </c>
      <c r="CL60" s="59">
        <f t="shared" si="53"/>
        <v>0</v>
      </c>
      <c r="CM60" s="59">
        <f t="shared" si="53"/>
        <v>0</v>
      </c>
      <c r="CN60" s="59">
        <f t="shared" si="53"/>
        <v>0</v>
      </c>
      <c r="CO60" s="59">
        <f t="shared" si="53"/>
        <v>0</v>
      </c>
      <c r="CP60" s="59">
        <f t="shared" si="53"/>
        <v>0</v>
      </c>
      <c r="CQ60" s="59">
        <f t="shared" si="53"/>
        <v>0</v>
      </c>
      <c r="CR60" s="59">
        <f t="shared" si="53"/>
        <v>0</v>
      </c>
      <c r="CS60" s="57">
        <f t="shared" si="53"/>
        <v>0</v>
      </c>
      <c r="CT60" s="19">
        <f t="shared" si="53"/>
        <v>0</v>
      </c>
      <c r="CU60" s="59">
        <f t="shared" si="53"/>
        <v>0</v>
      </c>
      <c r="CV60" s="59">
        <f t="shared" si="53"/>
        <v>0</v>
      </c>
      <c r="CW60" s="59">
        <f t="shared" si="53"/>
        <v>0</v>
      </c>
    </row>
    <row r="61" spans="1:101">
      <c r="A61" s="312"/>
      <c r="B61" s="307" t="s">
        <v>4</v>
      </c>
      <c r="C61" s="412"/>
      <c r="D61" s="74"/>
      <c r="E61" s="74"/>
      <c r="F61" s="75">
        <f>'02　受診者数'!S56</f>
        <v>0</v>
      </c>
      <c r="G61" s="192"/>
      <c r="H61" s="174"/>
      <c r="I61" s="87"/>
      <c r="J61" s="81"/>
      <c r="K61" s="82"/>
      <c r="L61" s="82"/>
      <c r="M61" s="82"/>
      <c r="N61" s="82"/>
      <c r="O61" s="82"/>
      <c r="P61" s="83"/>
      <c r="Q61" s="81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3"/>
      <c r="AD61" s="81"/>
      <c r="AE61" s="82"/>
      <c r="AF61" s="82"/>
      <c r="AG61" s="193"/>
      <c r="AJ61" s="312"/>
      <c r="AK61" s="307" t="s">
        <v>4</v>
      </c>
      <c r="AL61" s="412"/>
      <c r="AM61" s="74"/>
      <c r="AN61" s="74"/>
      <c r="AO61" s="75">
        <f>'02　受診者数'!T56</f>
        <v>0</v>
      </c>
      <c r="AP61" s="192"/>
      <c r="AQ61" s="174"/>
      <c r="AR61" s="87"/>
      <c r="AS61" s="81"/>
      <c r="AT61" s="82"/>
      <c r="AU61" s="82"/>
      <c r="AV61" s="82"/>
      <c r="AW61" s="82"/>
      <c r="AX61" s="82"/>
      <c r="AY61" s="83"/>
      <c r="AZ61" s="81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3"/>
      <c r="BM61" s="81"/>
      <c r="BN61" s="82"/>
      <c r="BO61" s="82"/>
      <c r="BP61" s="193"/>
      <c r="BR61" s="63"/>
      <c r="BS61" s="65" t="s">
        <v>22</v>
      </c>
      <c r="BT61" s="68"/>
      <c r="BU61" s="120"/>
      <c r="BV61" s="121"/>
      <c r="BW61" s="78">
        <f t="shared" ref="BW61" si="54">BW22+BW25+BW28+BW31+BW34+BW37+BW40+BW43+BW46+BW49+BW52+BW55+BW58</f>
        <v>0</v>
      </c>
      <c r="BX61" s="231">
        <f t="shared" ref="BX61:CW61" si="55">BX22+BX25+BX28+BX31+BX34+BX37+BX40+BX43+BX46+BX49+BX52+BX55+BX58</f>
        <v>0</v>
      </c>
      <c r="BY61" s="57">
        <f t="shared" si="55"/>
        <v>0</v>
      </c>
      <c r="BZ61" s="19">
        <f t="shared" si="55"/>
        <v>0</v>
      </c>
      <c r="CA61" s="59">
        <f t="shared" si="55"/>
        <v>0</v>
      </c>
      <c r="CB61" s="59">
        <f t="shared" si="55"/>
        <v>0</v>
      </c>
      <c r="CC61" s="59">
        <f t="shared" si="55"/>
        <v>0</v>
      </c>
      <c r="CD61" s="59">
        <f t="shared" si="55"/>
        <v>0</v>
      </c>
      <c r="CE61" s="59">
        <f t="shared" si="55"/>
        <v>0</v>
      </c>
      <c r="CF61" s="57">
        <f t="shared" si="55"/>
        <v>0</v>
      </c>
      <c r="CG61" s="19">
        <f t="shared" si="55"/>
        <v>0</v>
      </c>
      <c r="CH61" s="59">
        <f t="shared" si="55"/>
        <v>0</v>
      </c>
      <c r="CI61" s="59">
        <f t="shared" si="55"/>
        <v>0</v>
      </c>
      <c r="CJ61" s="59">
        <f t="shared" si="55"/>
        <v>0</v>
      </c>
      <c r="CK61" s="59">
        <f t="shared" si="55"/>
        <v>0</v>
      </c>
      <c r="CL61" s="59">
        <f t="shared" si="55"/>
        <v>0</v>
      </c>
      <c r="CM61" s="59">
        <f t="shared" si="55"/>
        <v>0</v>
      </c>
      <c r="CN61" s="59">
        <f t="shared" si="55"/>
        <v>0</v>
      </c>
      <c r="CO61" s="59">
        <f t="shared" si="55"/>
        <v>0</v>
      </c>
      <c r="CP61" s="59">
        <f t="shared" si="55"/>
        <v>0</v>
      </c>
      <c r="CQ61" s="59">
        <f t="shared" si="55"/>
        <v>0</v>
      </c>
      <c r="CR61" s="59">
        <f t="shared" si="55"/>
        <v>0</v>
      </c>
      <c r="CS61" s="57">
        <f t="shared" si="55"/>
        <v>0</v>
      </c>
      <c r="CT61" s="19">
        <f t="shared" si="55"/>
        <v>0</v>
      </c>
      <c r="CU61" s="59">
        <f t="shared" si="55"/>
        <v>0</v>
      </c>
      <c r="CV61" s="59">
        <f t="shared" si="55"/>
        <v>0</v>
      </c>
      <c r="CW61" s="59">
        <f t="shared" si="55"/>
        <v>0</v>
      </c>
    </row>
    <row r="62" spans="1:101">
      <c r="A62" s="313"/>
      <c r="B62" s="308"/>
      <c r="C62" s="413"/>
      <c r="D62" s="70">
        <f>'01 対象者数'!M22</f>
        <v>0</v>
      </c>
      <c r="E62" s="70">
        <f>'01 対象者数'!N22</f>
        <v>0</v>
      </c>
      <c r="F62" s="78">
        <f>'02　受診者数'!S57</f>
        <v>0</v>
      </c>
      <c r="G62" s="196"/>
      <c r="H62" s="176"/>
      <c r="I62" s="88"/>
      <c r="J62" s="89"/>
      <c r="K62" s="84"/>
      <c r="L62" s="84"/>
      <c r="M62" s="84"/>
      <c r="N62" s="84"/>
      <c r="O62" s="84"/>
      <c r="P62" s="85"/>
      <c r="Q62" s="89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5"/>
      <c r="AD62" s="89"/>
      <c r="AE62" s="84"/>
      <c r="AF62" s="84"/>
      <c r="AG62" s="230"/>
      <c r="AJ62" s="313"/>
      <c r="AK62" s="308"/>
      <c r="AL62" s="413"/>
      <c r="AM62" s="70">
        <f>'01 対象者数'!M22</f>
        <v>0</v>
      </c>
      <c r="AN62" s="70">
        <f>'01 対象者数'!N22</f>
        <v>0</v>
      </c>
      <c r="AO62" s="78">
        <f>'02　受診者数'!T57</f>
        <v>0</v>
      </c>
      <c r="AP62" s="196"/>
      <c r="AQ62" s="176"/>
      <c r="AR62" s="88"/>
      <c r="AS62" s="89"/>
      <c r="AT62" s="84"/>
      <c r="AU62" s="84"/>
      <c r="AV62" s="84"/>
      <c r="AW62" s="84"/>
      <c r="AX62" s="84"/>
      <c r="AY62" s="85"/>
      <c r="AZ62" s="89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5"/>
      <c r="BM62" s="89"/>
      <c r="BN62" s="84"/>
      <c r="BO62" s="84"/>
      <c r="BP62" s="230"/>
      <c r="BR62" s="64"/>
      <c r="BS62" s="69" t="s">
        <v>4</v>
      </c>
      <c r="BT62" s="68"/>
      <c r="BU62" s="59">
        <f>BU23+BU26+BU29+BU32+BU35+BU38+BU41+BU44+BU47+BU50+BU53+BU56</f>
        <v>0</v>
      </c>
      <c r="BV62" s="59">
        <f>BV23+BV26+BV29+BV32+BV35+BV38+BV41+BV44+BV47+BV50+BV53+BV56+BV59</f>
        <v>0</v>
      </c>
      <c r="BW62" s="78">
        <f>BW23+BW26+BW29+BW32+BW35+BW38+BW41+BW44+BW47+BW50+BW53+BW56+BW59</f>
        <v>0</v>
      </c>
      <c r="BX62" s="231">
        <f t="shared" ref="BX62:CW62" si="56">BX23+BX26+BX29+BX32+BX35+BX38+BX41+BX44+BX47+BX50+BX53+BX56+BX59</f>
        <v>0</v>
      </c>
      <c r="BY62" s="57">
        <f t="shared" si="56"/>
        <v>0</v>
      </c>
      <c r="BZ62" s="60">
        <f t="shared" si="56"/>
        <v>0</v>
      </c>
      <c r="CA62" s="59">
        <f t="shared" si="56"/>
        <v>0</v>
      </c>
      <c r="CB62" s="59">
        <f t="shared" si="56"/>
        <v>0</v>
      </c>
      <c r="CC62" s="59">
        <f t="shared" si="56"/>
        <v>0</v>
      </c>
      <c r="CD62" s="59">
        <f t="shared" si="56"/>
        <v>0</v>
      </c>
      <c r="CE62" s="59">
        <f t="shared" si="56"/>
        <v>0</v>
      </c>
      <c r="CF62" s="57">
        <f t="shared" si="56"/>
        <v>0</v>
      </c>
      <c r="CG62" s="19">
        <f t="shared" si="56"/>
        <v>0</v>
      </c>
      <c r="CH62" s="59">
        <f t="shared" si="56"/>
        <v>0</v>
      </c>
      <c r="CI62" s="59">
        <f t="shared" si="56"/>
        <v>0</v>
      </c>
      <c r="CJ62" s="59">
        <f t="shared" si="56"/>
        <v>0</v>
      </c>
      <c r="CK62" s="59">
        <f t="shared" si="56"/>
        <v>0</v>
      </c>
      <c r="CL62" s="59">
        <f t="shared" si="56"/>
        <v>0</v>
      </c>
      <c r="CM62" s="59">
        <f t="shared" si="56"/>
        <v>0</v>
      </c>
      <c r="CN62" s="59">
        <f t="shared" si="56"/>
        <v>0</v>
      </c>
      <c r="CO62" s="59">
        <f t="shared" si="56"/>
        <v>0</v>
      </c>
      <c r="CP62" s="59">
        <f t="shared" si="56"/>
        <v>0</v>
      </c>
      <c r="CQ62" s="59">
        <f t="shared" si="56"/>
        <v>0</v>
      </c>
      <c r="CR62" s="59">
        <f t="shared" si="56"/>
        <v>0</v>
      </c>
      <c r="CS62" s="57">
        <f t="shared" si="56"/>
        <v>0</v>
      </c>
      <c r="CT62" s="19">
        <f t="shared" si="56"/>
        <v>0</v>
      </c>
      <c r="CU62" s="59">
        <f t="shared" si="56"/>
        <v>0</v>
      </c>
      <c r="CV62" s="59">
        <f t="shared" si="56"/>
        <v>0</v>
      </c>
      <c r="CW62" s="59">
        <f t="shared" si="56"/>
        <v>0</v>
      </c>
    </row>
    <row r="63" spans="1:101">
      <c r="A63" s="311" t="s">
        <v>8</v>
      </c>
      <c r="B63" s="307" t="s">
        <v>21</v>
      </c>
      <c r="C63" s="412"/>
      <c r="D63" s="74"/>
      <c r="E63" s="74"/>
      <c r="F63" s="75">
        <f>'02　受診者数'!S58</f>
        <v>0</v>
      </c>
      <c r="G63" s="192"/>
      <c r="H63" s="174"/>
      <c r="I63" s="87"/>
      <c r="J63" s="81"/>
      <c r="K63" s="82"/>
      <c r="L63" s="82"/>
      <c r="M63" s="82"/>
      <c r="N63" s="82"/>
      <c r="O63" s="82"/>
      <c r="P63" s="83"/>
      <c r="Q63" s="81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3"/>
      <c r="AD63" s="81"/>
      <c r="AE63" s="82"/>
      <c r="AF63" s="82"/>
      <c r="AG63" s="193"/>
      <c r="AJ63" s="311" t="s">
        <v>8</v>
      </c>
      <c r="AK63" s="307" t="s">
        <v>21</v>
      </c>
      <c r="AL63" s="412"/>
      <c r="AM63" s="74"/>
      <c r="AN63" s="74"/>
      <c r="AO63" s="75">
        <f>'02　受診者数'!T58</f>
        <v>0</v>
      </c>
      <c r="AP63" s="192"/>
      <c r="AQ63" s="174"/>
      <c r="AR63" s="87"/>
      <c r="AS63" s="81"/>
      <c r="AT63" s="82"/>
      <c r="AU63" s="82"/>
      <c r="AV63" s="82"/>
      <c r="AW63" s="82"/>
      <c r="AX63" s="82"/>
      <c r="AY63" s="83"/>
      <c r="AZ63" s="81"/>
      <c r="BA63" s="82"/>
      <c r="BB63" s="82"/>
      <c r="BC63" s="82"/>
      <c r="BD63" s="82"/>
      <c r="BE63" s="82"/>
      <c r="BF63" s="82"/>
      <c r="BG63" s="82"/>
      <c r="BH63" s="82"/>
      <c r="BI63" s="82"/>
      <c r="BJ63" s="82"/>
      <c r="BK63" s="82"/>
      <c r="BL63" s="83"/>
      <c r="BM63" s="81"/>
      <c r="BN63" s="82"/>
      <c r="BO63" s="82"/>
      <c r="BP63" s="193"/>
    </row>
    <row r="64" spans="1:101">
      <c r="A64" s="312"/>
      <c r="B64" s="308"/>
      <c r="C64" s="413"/>
      <c r="D64" s="74"/>
      <c r="E64" s="74"/>
      <c r="F64" s="110">
        <f>'02　受診者数'!S59</f>
        <v>0</v>
      </c>
      <c r="G64" s="194"/>
      <c r="H64" s="175"/>
      <c r="I64" s="79"/>
      <c r="J64" s="56"/>
      <c r="K64" s="1"/>
      <c r="L64" s="1"/>
      <c r="M64" s="1"/>
      <c r="N64" s="1"/>
      <c r="O64" s="1"/>
      <c r="P64" s="55"/>
      <c r="Q64" s="56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55"/>
      <c r="AD64" s="56"/>
      <c r="AE64" s="1"/>
      <c r="AF64" s="1"/>
      <c r="AG64" s="195"/>
      <c r="AJ64" s="312"/>
      <c r="AK64" s="308"/>
      <c r="AL64" s="413"/>
      <c r="AM64" s="74"/>
      <c r="AN64" s="74"/>
      <c r="AO64" s="110">
        <f>'02　受診者数'!T59</f>
        <v>0</v>
      </c>
      <c r="AP64" s="194"/>
      <c r="AQ64" s="175"/>
      <c r="AR64" s="79"/>
      <c r="AS64" s="56"/>
      <c r="AT64" s="1"/>
      <c r="AU64" s="1"/>
      <c r="AV64" s="1"/>
      <c r="AW64" s="1"/>
      <c r="AX64" s="1"/>
      <c r="AY64" s="55"/>
      <c r="AZ64" s="56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55"/>
      <c r="BM64" s="56"/>
      <c r="BN64" s="1"/>
      <c r="BO64" s="1"/>
      <c r="BP64" s="195"/>
    </row>
    <row r="65" spans="1:80">
      <c r="A65" s="312"/>
      <c r="B65" s="307" t="s">
        <v>22</v>
      </c>
      <c r="C65" s="412"/>
      <c r="D65" s="74"/>
      <c r="E65" s="74"/>
      <c r="F65" s="75">
        <f>'02　受診者数'!S60</f>
        <v>0</v>
      </c>
      <c r="G65" s="192"/>
      <c r="H65" s="174"/>
      <c r="I65" s="86"/>
      <c r="J65" s="81"/>
      <c r="K65" s="82"/>
      <c r="L65" s="82"/>
      <c r="M65" s="82"/>
      <c r="N65" s="82"/>
      <c r="O65" s="82"/>
      <c r="P65" s="83"/>
      <c r="Q65" s="81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3"/>
      <c r="AD65" s="81"/>
      <c r="AE65" s="82"/>
      <c r="AF65" s="82"/>
      <c r="AG65" s="193"/>
      <c r="AJ65" s="312"/>
      <c r="AK65" s="307" t="s">
        <v>22</v>
      </c>
      <c r="AL65" s="412"/>
      <c r="AM65" s="74"/>
      <c r="AN65" s="74"/>
      <c r="AO65" s="75">
        <f>'02　受診者数'!T60</f>
        <v>0</v>
      </c>
      <c r="AP65" s="192"/>
      <c r="AQ65" s="174"/>
      <c r="AR65" s="86"/>
      <c r="AS65" s="81"/>
      <c r="AT65" s="82"/>
      <c r="AU65" s="82"/>
      <c r="AV65" s="82"/>
      <c r="AW65" s="82"/>
      <c r="AX65" s="82"/>
      <c r="AY65" s="83"/>
      <c r="AZ65" s="81"/>
      <c r="BA65" s="82"/>
      <c r="BB65" s="82"/>
      <c r="BC65" s="82"/>
      <c r="BD65" s="82"/>
      <c r="BE65" s="82"/>
      <c r="BF65" s="82"/>
      <c r="BG65" s="82"/>
      <c r="BH65" s="82"/>
      <c r="BI65" s="82"/>
      <c r="BJ65" s="82"/>
      <c r="BK65" s="82"/>
      <c r="BL65" s="83"/>
      <c r="BM65" s="81"/>
      <c r="BN65" s="82"/>
      <c r="BO65" s="82"/>
      <c r="BP65" s="193"/>
      <c r="BR65" s="62"/>
      <c r="BS65" s="65"/>
    </row>
    <row r="66" spans="1:80">
      <c r="A66" s="312"/>
      <c r="B66" s="308"/>
      <c r="C66" s="413"/>
      <c r="D66" s="74"/>
      <c r="E66" s="74"/>
      <c r="F66" s="111">
        <f>'02　受診者数'!S61</f>
        <v>0</v>
      </c>
      <c r="G66" s="194"/>
      <c r="H66" s="175"/>
      <c r="I66" s="77"/>
      <c r="J66" s="56"/>
      <c r="K66" s="1"/>
      <c r="L66" s="1"/>
      <c r="M66" s="1"/>
      <c r="N66" s="1"/>
      <c r="O66" s="1"/>
      <c r="P66" s="55"/>
      <c r="Q66" s="56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55"/>
      <c r="AD66" s="56"/>
      <c r="AE66" s="1"/>
      <c r="AF66" s="1"/>
      <c r="AG66" s="195"/>
      <c r="AJ66" s="312"/>
      <c r="AK66" s="308"/>
      <c r="AL66" s="413"/>
      <c r="AM66" s="74"/>
      <c r="AN66" s="74"/>
      <c r="AO66" s="111">
        <f>'02　受診者数'!T61</f>
        <v>0</v>
      </c>
      <c r="AP66" s="194"/>
      <c r="AQ66" s="175"/>
      <c r="AR66" s="77"/>
      <c r="AS66" s="56"/>
      <c r="AT66" s="1"/>
      <c r="AU66" s="1"/>
      <c r="AV66" s="1"/>
      <c r="AW66" s="1"/>
      <c r="AX66" s="1"/>
      <c r="AY66" s="55"/>
      <c r="AZ66" s="56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55"/>
      <c r="BM66" s="56"/>
      <c r="BN66" s="1"/>
      <c r="BO66" s="1"/>
      <c r="BP66" s="195"/>
    </row>
    <row r="67" spans="1:80">
      <c r="A67" s="312"/>
      <c r="B67" s="307" t="s">
        <v>4</v>
      </c>
      <c r="C67" s="412"/>
      <c r="D67" s="74"/>
      <c r="E67" s="74"/>
      <c r="F67" s="75">
        <f>'02　受診者数'!S62</f>
        <v>0</v>
      </c>
      <c r="G67" s="192"/>
      <c r="H67" s="174"/>
      <c r="I67" s="87"/>
      <c r="J67" s="81"/>
      <c r="K67" s="82"/>
      <c r="L67" s="82"/>
      <c r="M67" s="82"/>
      <c r="N67" s="82"/>
      <c r="O67" s="82"/>
      <c r="P67" s="83"/>
      <c r="Q67" s="81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3"/>
      <c r="AD67" s="81"/>
      <c r="AE67" s="82"/>
      <c r="AF67" s="82"/>
      <c r="AG67" s="193"/>
      <c r="AJ67" s="312"/>
      <c r="AK67" s="307" t="s">
        <v>4</v>
      </c>
      <c r="AL67" s="412"/>
      <c r="AM67" s="74"/>
      <c r="AN67" s="74"/>
      <c r="AO67" s="75">
        <f>'02　受診者数'!T62</f>
        <v>0</v>
      </c>
      <c r="AP67" s="192"/>
      <c r="AQ67" s="174"/>
      <c r="AR67" s="87"/>
      <c r="AS67" s="81"/>
      <c r="AT67" s="82"/>
      <c r="AU67" s="82"/>
      <c r="AV67" s="82"/>
      <c r="AW67" s="82"/>
      <c r="AX67" s="82"/>
      <c r="AY67" s="83"/>
      <c r="AZ67" s="81"/>
      <c r="BA67" s="82"/>
      <c r="BB67" s="82"/>
      <c r="BC67" s="82"/>
      <c r="BD67" s="82"/>
      <c r="BE67" s="82"/>
      <c r="BF67" s="82"/>
      <c r="BG67" s="82"/>
      <c r="BH67" s="82"/>
      <c r="BI67" s="82"/>
      <c r="BJ67" s="82"/>
      <c r="BK67" s="82"/>
      <c r="BL67" s="83"/>
      <c r="BM67" s="81"/>
      <c r="BN67" s="82"/>
      <c r="BO67" s="82"/>
      <c r="BP67" s="193"/>
      <c r="BR67" s="382" t="s">
        <v>111</v>
      </c>
      <c r="BS67" s="382"/>
      <c r="BT67" s="382"/>
      <c r="BU67" s="382"/>
      <c r="BV67" s="382"/>
      <c r="BW67" s="382"/>
      <c r="BX67" s="382"/>
      <c r="BY67" s="382"/>
      <c r="BZ67" s="382"/>
      <c r="CA67" s="382"/>
    </row>
    <row r="68" spans="1:80">
      <c r="A68" s="313"/>
      <c r="B68" s="308"/>
      <c r="C68" s="413"/>
      <c r="D68" s="70">
        <f>'01 対象者数'!M24</f>
        <v>0</v>
      </c>
      <c r="E68" s="70">
        <f>'01 対象者数'!N24</f>
        <v>0</v>
      </c>
      <c r="F68" s="78">
        <f>'02　受診者数'!S63</f>
        <v>0</v>
      </c>
      <c r="G68" s="196"/>
      <c r="H68" s="176"/>
      <c r="I68" s="88"/>
      <c r="J68" s="89"/>
      <c r="K68" s="84"/>
      <c r="L68" s="84"/>
      <c r="M68" s="84"/>
      <c r="N68" s="84"/>
      <c r="O68" s="84"/>
      <c r="P68" s="85"/>
      <c r="Q68" s="89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5"/>
      <c r="AD68" s="89"/>
      <c r="AE68" s="84"/>
      <c r="AF68" s="84"/>
      <c r="AG68" s="230"/>
      <c r="AJ68" s="313"/>
      <c r="AK68" s="308"/>
      <c r="AL68" s="413"/>
      <c r="AM68" s="70">
        <f>'01 対象者数'!M24</f>
        <v>0</v>
      </c>
      <c r="AN68" s="70">
        <f>'01 対象者数'!N24</f>
        <v>0</v>
      </c>
      <c r="AO68" s="78">
        <f>'02　受診者数'!T63</f>
        <v>0</v>
      </c>
      <c r="AP68" s="196"/>
      <c r="AQ68" s="176"/>
      <c r="AR68" s="88"/>
      <c r="AS68" s="89"/>
      <c r="AT68" s="84"/>
      <c r="AU68" s="84"/>
      <c r="AV68" s="84"/>
      <c r="AW68" s="84"/>
      <c r="AX68" s="84"/>
      <c r="AY68" s="85"/>
      <c r="AZ68" s="89"/>
      <c r="BA68" s="84"/>
      <c r="BB68" s="84"/>
      <c r="BC68" s="84"/>
      <c r="BD68" s="84"/>
      <c r="BE68" s="84"/>
      <c r="BF68" s="84"/>
      <c r="BG68" s="84"/>
      <c r="BH68" s="84"/>
      <c r="BI68" s="84"/>
      <c r="BJ68" s="84"/>
      <c r="BK68" s="84"/>
      <c r="BL68" s="85"/>
      <c r="BM68" s="89"/>
      <c r="BN68" s="84"/>
      <c r="BO68" s="84"/>
      <c r="BP68" s="230"/>
      <c r="BR68" s="383"/>
      <c r="BS68" s="383"/>
      <c r="BT68" s="383"/>
      <c r="BU68" s="383"/>
      <c r="BV68" s="383"/>
      <c r="BW68" s="383"/>
      <c r="BX68" s="383"/>
      <c r="BY68" s="383"/>
      <c r="BZ68" s="383"/>
      <c r="CA68" s="383"/>
    </row>
    <row r="69" spans="1:80">
      <c r="A69" s="311" t="s">
        <v>9</v>
      </c>
      <c r="B69" s="307" t="s">
        <v>21</v>
      </c>
      <c r="C69" s="412"/>
      <c r="D69" s="74"/>
      <c r="E69" s="74"/>
      <c r="F69" s="75">
        <f>'02　受診者数'!S64</f>
        <v>0</v>
      </c>
      <c r="G69" s="192"/>
      <c r="H69" s="174"/>
      <c r="I69" s="87"/>
      <c r="J69" s="81"/>
      <c r="K69" s="82"/>
      <c r="L69" s="82"/>
      <c r="M69" s="82"/>
      <c r="N69" s="82"/>
      <c r="O69" s="82"/>
      <c r="P69" s="83"/>
      <c r="Q69" s="81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3"/>
      <c r="AD69" s="81"/>
      <c r="AE69" s="82"/>
      <c r="AF69" s="82"/>
      <c r="AG69" s="193"/>
      <c r="AJ69" s="311" t="s">
        <v>9</v>
      </c>
      <c r="AK69" s="307" t="s">
        <v>21</v>
      </c>
      <c r="AL69" s="412"/>
      <c r="AM69" s="74"/>
      <c r="AN69" s="74"/>
      <c r="AO69" s="75">
        <f>'02　受診者数'!T64</f>
        <v>0</v>
      </c>
      <c r="AP69" s="192"/>
      <c r="AQ69" s="174"/>
      <c r="AR69" s="87"/>
      <c r="AS69" s="81"/>
      <c r="AT69" s="82"/>
      <c r="AU69" s="82"/>
      <c r="AV69" s="82"/>
      <c r="AW69" s="82"/>
      <c r="AX69" s="82"/>
      <c r="AY69" s="83"/>
      <c r="AZ69" s="81"/>
      <c r="BA69" s="82"/>
      <c r="BB69" s="82"/>
      <c r="BC69" s="82"/>
      <c r="BD69" s="82"/>
      <c r="BE69" s="82"/>
      <c r="BF69" s="82"/>
      <c r="BG69" s="82"/>
      <c r="BH69" s="82"/>
      <c r="BI69" s="82"/>
      <c r="BJ69" s="82"/>
      <c r="BK69" s="82"/>
      <c r="BL69" s="83"/>
      <c r="BM69" s="81"/>
      <c r="BN69" s="82"/>
      <c r="BO69" s="82"/>
      <c r="BP69" s="193"/>
      <c r="BR69" s="404"/>
      <c r="BS69" s="405"/>
      <c r="BT69" s="406"/>
      <c r="BU69" s="402" t="s">
        <v>69</v>
      </c>
      <c r="BV69" s="402" t="s">
        <v>71</v>
      </c>
      <c r="BW69" s="347" t="s">
        <v>82</v>
      </c>
      <c r="BX69" s="347" t="s">
        <v>83</v>
      </c>
      <c r="BY69" s="347" t="s">
        <v>84</v>
      </c>
      <c r="BZ69" s="347" t="s">
        <v>85</v>
      </c>
      <c r="CA69" s="347" t="s">
        <v>86</v>
      </c>
      <c r="CB69" s="410" t="s">
        <v>87</v>
      </c>
    </row>
    <row r="70" spans="1:80">
      <c r="A70" s="312"/>
      <c r="B70" s="308"/>
      <c r="C70" s="413"/>
      <c r="D70" s="74"/>
      <c r="E70" s="74"/>
      <c r="F70" s="110">
        <f>'02　受診者数'!S65</f>
        <v>0</v>
      </c>
      <c r="G70" s="194"/>
      <c r="H70" s="175"/>
      <c r="I70" s="79"/>
      <c r="J70" s="56"/>
      <c r="K70" s="1"/>
      <c r="L70" s="1"/>
      <c r="M70" s="1"/>
      <c r="N70" s="1"/>
      <c r="O70" s="1"/>
      <c r="P70" s="55"/>
      <c r="Q70" s="56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55"/>
      <c r="AD70" s="56"/>
      <c r="AE70" s="1"/>
      <c r="AF70" s="1"/>
      <c r="AG70" s="195"/>
      <c r="AJ70" s="312"/>
      <c r="AK70" s="308"/>
      <c r="AL70" s="413"/>
      <c r="AM70" s="74"/>
      <c r="AN70" s="74"/>
      <c r="AO70" s="110">
        <f>'02　受診者数'!T65</f>
        <v>0</v>
      </c>
      <c r="AP70" s="194"/>
      <c r="AQ70" s="175"/>
      <c r="AR70" s="79"/>
      <c r="AS70" s="56"/>
      <c r="AT70" s="1"/>
      <c r="AU70" s="1"/>
      <c r="AV70" s="1"/>
      <c r="AW70" s="1"/>
      <c r="AX70" s="1"/>
      <c r="AY70" s="55"/>
      <c r="AZ70" s="56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55"/>
      <c r="BM70" s="56"/>
      <c r="BN70" s="1"/>
      <c r="BO70" s="1"/>
      <c r="BP70" s="195"/>
      <c r="BR70" s="407"/>
      <c r="BS70" s="408"/>
      <c r="BT70" s="409"/>
      <c r="BU70" s="403"/>
      <c r="BV70" s="403"/>
      <c r="BW70" s="348"/>
      <c r="BX70" s="348"/>
      <c r="BY70" s="348"/>
      <c r="BZ70" s="348"/>
      <c r="CA70" s="348"/>
      <c r="CB70" s="411"/>
    </row>
    <row r="71" spans="1:80">
      <c r="A71" s="312"/>
      <c r="B71" s="307" t="s">
        <v>22</v>
      </c>
      <c r="C71" s="412"/>
      <c r="D71" s="74"/>
      <c r="E71" s="74"/>
      <c r="F71" s="75">
        <f>'02　受診者数'!S66</f>
        <v>0</v>
      </c>
      <c r="G71" s="192"/>
      <c r="H71" s="174"/>
      <c r="I71" s="86"/>
      <c r="J71" s="81"/>
      <c r="K71" s="82"/>
      <c r="L71" s="82"/>
      <c r="M71" s="82"/>
      <c r="N71" s="82"/>
      <c r="O71" s="82"/>
      <c r="P71" s="83"/>
      <c r="Q71" s="81"/>
      <c r="R71" s="82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3"/>
      <c r="AD71" s="81"/>
      <c r="AE71" s="82"/>
      <c r="AF71" s="82"/>
      <c r="AG71" s="193"/>
      <c r="AJ71" s="312"/>
      <c r="AK71" s="307" t="s">
        <v>22</v>
      </c>
      <c r="AL71" s="412"/>
      <c r="AM71" s="74"/>
      <c r="AN71" s="74"/>
      <c r="AO71" s="75">
        <f>'02　受診者数'!T66</f>
        <v>0</v>
      </c>
      <c r="AP71" s="192"/>
      <c r="AQ71" s="174"/>
      <c r="AR71" s="86"/>
      <c r="AS71" s="81"/>
      <c r="AT71" s="82"/>
      <c r="AU71" s="82"/>
      <c r="AV71" s="82"/>
      <c r="AW71" s="82"/>
      <c r="AX71" s="82"/>
      <c r="AY71" s="83"/>
      <c r="AZ71" s="81"/>
      <c r="BA71" s="82"/>
      <c r="BB71" s="82"/>
      <c r="BC71" s="82"/>
      <c r="BD71" s="82"/>
      <c r="BE71" s="82"/>
      <c r="BF71" s="82"/>
      <c r="BG71" s="82"/>
      <c r="BH71" s="82"/>
      <c r="BI71" s="82"/>
      <c r="BJ71" s="82"/>
      <c r="BK71" s="82"/>
      <c r="BL71" s="83"/>
      <c r="BM71" s="81"/>
      <c r="BN71" s="82"/>
      <c r="BO71" s="82"/>
      <c r="BP71" s="193"/>
      <c r="BR71" s="62" t="s">
        <v>55</v>
      </c>
      <c r="BS71" s="65" t="s">
        <v>21</v>
      </c>
      <c r="BT71" s="68"/>
      <c r="BU71" s="112" t="e">
        <f>((BW21+BX21)-BY21)/BV23</f>
        <v>#DIV/0!</v>
      </c>
      <c r="BV71" s="112" t="e">
        <f>CG21/BX21</f>
        <v>#DIV/0!</v>
      </c>
      <c r="BW71" s="112" t="e">
        <f t="shared" ref="BW71:BW109" si="57">(CG21-CR21-CS21)/CG21</f>
        <v>#DIV/0!</v>
      </c>
      <c r="BX71" s="112" t="e">
        <f t="shared" ref="BX71:BX109" si="58">CR21/CG21</f>
        <v>#DIV/0!</v>
      </c>
      <c r="BY71" s="112" t="e">
        <f t="shared" ref="BY71:BY109" si="59">CS21/CG21</f>
        <v>#DIV/0!</v>
      </c>
      <c r="BZ71" s="113" t="e">
        <f t="shared" ref="BZ71:BZ73" si="60">CI21/BX21</f>
        <v>#DIV/0!</v>
      </c>
      <c r="CA71" s="112" t="e">
        <f>CI21/CG21</f>
        <v>#DIV/0!</v>
      </c>
      <c r="CB71" s="112" t="e">
        <f>CJ21/CI21</f>
        <v>#DIV/0!</v>
      </c>
    </row>
    <row r="72" spans="1:80">
      <c r="A72" s="312"/>
      <c r="B72" s="308"/>
      <c r="C72" s="413"/>
      <c r="D72" s="74"/>
      <c r="E72" s="74"/>
      <c r="F72" s="111">
        <f>'02　受診者数'!S67</f>
        <v>0</v>
      </c>
      <c r="G72" s="194"/>
      <c r="H72" s="175"/>
      <c r="I72" s="77"/>
      <c r="J72" s="56"/>
      <c r="K72" s="1"/>
      <c r="L72" s="1"/>
      <c r="M72" s="1"/>
      <c r="N72" s="1"/>
      <c r="O72" s="1"/>
      <c r="P72" s="55"/>
      <c r="Q72" s="56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55"/>
      <c r="AD72" s="56"/>
      <c r="AE72" s="1"/>
      <c r="AF72" s="1"/>
      <c r="AG72" s="195"/>
      <c r="AJ72" s="312"/>
      <c r="AK72" s="308"/>
      <c r="AL72" s="413"/>
      <c r="AM72" s="74"/>
      <c r="AN72" s="74"/>
      <c r="AO72" s="111">
        <f>'02　受診者数'!T67</f>
        <v>0</v>
      </c>
      <c r="AP72" s="194"/>
      <c r="AQ72" s="175"/>
      <c r="AR72" s="77"/>
      <c r="AS72" s="56"/>
      <c r="AT72" s="1"/>
      <c r="AU72" s="1"/>
      <c r="AV72" s="1"/>
      <c r="AW72" s="1"/>
      <c r="AX72" s="1"/>
      <c r="AY72" s="55"/>
      <c r="AZ72" s="56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55"/>
      <c r="BM72" s="56"/>
      <c r="BN72" s="1"/>
      <c r="BO72" s="1"/>
      <c r="BP72" s="195"/>
      <c r="BR72" s="63"/>
      <c r="BS72" s="65" t="s">
        <v>22</v>
      </c>
      <c r="BT72" s="68"/>
      <c r="BU72" s="112" t="e">
        <f>((BW22+BX22)-BY22)/BV23</f>
        <v>#DIV/0!</v>
      </c>
      <c r="BV72" s="112" t="e">
        <f t="shared" ref="BV72:BV73" si="61">CG22/BX22</f>
        <v>#DIV/0!</v>
      </c>
      <c r="BW72" s="112" t="e">
        <f t="shared" si="57"/>
        <v>#DIV/0!</v>
      </c>
      <c r="BX72" s="112" t="e">
        <f t="shared" si="58"/>
        <v>#DIV/0!</v>
      </c>
      <c r="BY72" s="112" t="e">
        <f t="shared" si="59"/>
        <v>#DIV/0!</v>
      </c>
      <c r="BZ72" s="113" t="e">
        <f t="shared" si="60"/>
        <v>#DIV/0!</v>
      </c>
      <c r="CA72" s="112" t="e">
        <f t="shared" ref="CA72:CA73" si="62">CI22/CG22</f>
        <v>#DIV/0!</v>
      </c>
      <c r="CB72" s="112" t="e">
        <f t="shared" ref="CB72:CB73" si="63">CJ22/CI22</f>
        <v>#DIV/0!</v>
      </c>
    </row>
    <row r="73" spans="1:80">
      <c r="A73" s="312"/>
      <c r="B73" s="307" t="s">
        <v>4</v>
      </c>
      <c r="C73" s="412"/>
      <c r="D73" s="74"/>
      <c r="E73" s="74"/>
      <c r="F73" s="75">
        <f>'02　受診者数'!S68</f>
        <v>0</v>
      </c>
      <c r="G73" s="192"/>
      <c r="H73" s="174"/>
      <c r="I73" s="87"/>
      <c r="J73" s="81"/>
      <c r="K73" s="82"/>
      <c r="L73" s="82"/>
      <c r="M73" s="82"/>
      <c r="N73" s="82"/>
      <c r="O73" s="82"/>
      <c r="P73" s="83"/>
      <c r="Q73" s="81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3"/>
      <c r="AD73" s="81"/>
      <c r="AE73" s="82"/>
      <c r="AF73" s="82"/>
      <c r="AG73" s="193"/>
      <c r="AJ73" s="312"/>
      <c r="AK73" s="307" t="s">
        <v>4</v>
      </c>
      <c r="AL73" s="412"/>
      <c r="AM73" s="74"/>
      <c r="AN73" s="74"/>
      <c r="AO73" s="75">
        <f>'02　受診者数'!T68</f>
        <v>0</v>
      </c>
      <c r="AP73" s="192"/>
      <c r="AQ73" s="174"/>
      <c r="AR73" s="87"/>
      <c r="AS73" s="81"/>
      <c r="AT73" s="82"/>
      <c r="AU73" s="82"/>
      <c r="AV73" s="82"/>
      <c r="AW73" s="82"/>
      <c r="AX73" s="82"/>
      <c r="AY73" s="83"/>
      <c r="AZ73" s="81"/>
      <c r="BA73" s="82"/>
      <c r="BB73" s="82"/>
      <c r="BC73" s="82"/>
      <c r="BD73" s="82"/>
      <c r="BE73" s="82"/>
      <c r="BF73" s="82"/>
      <c r="BG73" s="82"/>
      <c r="BH73" s="82"/>
      <c r="BI73" s="82"/>
      <c r="BJ73" s="82"/>
      <c r="BK73" s="82"/>
      <c r="BL73" s="83"/>
      <c r="BM73" s="81"/>
      <c r="BN73" s="82"/>
      <c r="BO73" s="82"/>
      <c r="BP73" s="193"/>
      <c r="BR73" s="64"/>
      <c r="BS73" s="65" t="s">
        <v>4</v>
      </c>
      <c r="BT73" s="68"/>
      <c r="BU73" s="112" t="e">
        <f>((BW23+BX23)-BY23)/BV23</f>
        <v>#DIV/0!</v>
      </c>
      <c r="BV73" s="112" t="e">
        <f t="shared" si="61"/>
        <v>#DIV/0!</v>
      </c>
      <c r="BW73" s="112" t="e">
        <f t="shared" si="57"/>
        <v>#DIV/0!</v>
      </c>
      <c r="BX73" s="112" t="e">
        <f t="shared" si="58"/>
        <v>#DIV/0!</v>
      </c>
      <c r="BY73" s="112" t="e">
        <f t="shared" si="59"/>
        <v>#DIV/0!</v>
      </c>
      <c r="BZ73" s="113" t="e">
        <f t="shared" si="60"/>
        <v>#DIV/0!</v>
      </c>
      <c r="CA73" s="112" t="e">
        <f t="shared" si="62"/>
        <v>#DIV/0!</v>
      </c>
      <c r="CB73" s="112" t="e">
        <f t="shared" si="63"/>
        <v>#DIV/0!</v>
      </c>
    </row>
    <row r="74" spans="1:80">
      <c r="A74" s="313"/>
      <c r="B74" s="308"/>
      <c r="C74" s="413"/>
      <c r="D74" s="70">
        <f>'01 対象者数'!M26</f>
        <v>0</v>
      </c>
      <c r="E74" s="70">
        <f>'01 対象者数'!N26</f>
        <v>0</v>
      </c>
      <c r="F74" s="78">
        <f>'02　受診者数'!S69</f>
        <v>0</v>
      </c>
      <c r="G74" s="196"/>
      <c r="H74" s="176"/>
      <c r="I74" s="88"/>
      <c r="J74" s="89"/>
      <c r="K74" s="84"/>
      <c r="L74" s="84"/>
      <c r="M74" s="84"/>
      <c r="N74" s="84"/>
      <c r="O74" s="84"/>
      <c r="P74" s="85"/>
      <c r="Q74" s="89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5"/>
      <c r="AD74" s="89"/>
      <c r="AE74" s="84"/>
      <c r="AF74" s="84"/>
      <c r="AG74" s="230"/>
      <c r="AJ74" s="313"/>
      <c r="AK74" s="308"/>
      <c r="AL74" s="413"/>
      <c r="AM74" s="70">
        <f>'01 対象者数'!M26</f>
        <v>0</v>
      </c>
      <c r="AN74" s="70">
        <f>'01 対象者数'!N26</f>
        <v>0</v>
      </c>
      <c r="AO74" s="78">
        <f>'02　受診者数'!T69</f>
        <v>0</v>
      </c>
      <c r="AP74" s="196"/>
      <c r="AQ74" s="176"/>
      <c r="AR74" s="88"/>
      <c r="AS74" s="89"/>
      <c r="AT74" s="84"/>
      <c r="AU74" s="84"/>
      <c r="AV74" s="84"/>
      <c r="AW74" s="84"/>
      <c r="AX74" s="84"/>
      <c r="AY74" s="85"/>
      <c r="AZ74" s="89"/>
      <c r="BA74" s="84"/>
      <c r="BB74" s="84"/>
      <c r="BC74" s="84"/>
      <c r="BD74" s="84"/>
      <c r="BE74" s="84"/>
      <c r="BF74" s="84"/>
      <c r="BG74" s="84"/>
      <c r="BH74" s="84"/>
      <c r="BI74" s="84"/>
      <c r="BJ74" s="84"/>
      <c r="BK74" s="84"/>
      <c r="BL74" s="85"/>
      <c r="BM74" s="89"/>
      <c r="BN74" s="84"/>
      <c r="BO74" s="84"/>
      <c r="BP74" s="230"/>
      <c r="BR74" s="62" t="s">
        <v>56</v>
      </c>
      <c r="BS74" s="65" t="s">
        <v>21</v>
      </c>
      <c r="BT74" s="68"/>
      <c r="BU74" s="112" t="e">
        <f>((BW24+BX24)-BY24)/BV26</f>
        <v>#DIV/0!</v>
      </c>
      <c r="BV74" s="112" t="e">
        <f t="shared" ref="BV74:BV103" si="64">CG24/BX24</f>
        <v>#DIV/0!</v>
      </c>
      <c r="BW74" s="112" t="e">
        <f t="shared" si="57"/>
        <v>#DIV/0!</v>
      </c>
      <c r="BX74" s="112" t="e">
        <f t="shared" si="58"/>
        <v>#DIV/0!</v>
      </c>
      <c r="BY74" s="112" t="e">
        <f t="shared" si="59"/>
        <v>#DIV/0!</v>
      </c>
      <c r="BZ74" s="113" t="e">
        <f t="shared" ref="BZ74:BZ109" si="65">CI24/BX24</f>
        <v>#DIV/0!</v>
      </c>
      <c r="CA74" s="112" t="e">
        <f t="shared" ref="CA74:CA109" si="66">CI24/CG24</f>
        <v>#DIV/0!</v>
      </c>
      <c r="CB74" s="112" t="e">
        <f t="shared" ref="CB74:CB109" si="67">CJ24/CI24</f>
        <v>#DIV/0!</v>
      </c>
    </row>
    <row r="75" spans="1:80">
      <c r="A75" s="311" t="s">
        <v>10</v>
      </c>
      <c r="B75" s="307" t="s">
        <v>21</v>
      </c>
      <c r="C75" s="412"/>
      <c r="D75" s="74"/>
      <c r="E75" s="74"/>
      <c r="F75" s="75">
        <f>'02　受診者数'!S70</f>
        <v>0</v>
      </c>
      <c r="G75" s="192"/>
      <c r="H75" s="174"/>
      <c r="I75" s="87"/>
      <c r="J75" s="81"/>
      <c r="K75" s="82"/>
      <c r="L75" s="82"/>
      <c r="M75" s="82"/>
      <c r="N75" s="82"/>
      <c r="O75" s="82"/>
      <c r="P75" s="83"/>
      <c r="Q75" s="81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3"/>
      <c r="AD75" s="81"/>
      <c r="AE75" s="82"/>
      <c r="AF75" s="82"/>
      <c r="AG75" s="193"/>
      <c r="AJ75" s="311" t="s">
        <v>10</v>
      </c>
      <c r="AK75" s="307" t="s">
        <v>21</v>
      </c>
      <c r="AL75" s="412"/>
      <c r="AM75" s="74"/>
      <c r="AN75" s="74"/>
      <c r="AO75" s="75">
        <f>'02　受診者数'!T70</f>
        <v>0</v>
      </c>
      <c r="AP75" s="192"/>
      <c r="AQ75" s="174"/>
      <c r="AR75" s="87"/>
      <c r="AS75" s="81"/>
      <c r="AT75" s="82"/>
      <c r="AU75" s="82"/>
      <c r="AV75" s="82"/>
      <c r="AW75" s="82"/>
      <c r="AX75" s="82"/>
      <c r="AY75" s="83"/>
      <c r="AZ75" s="81"/>
      <c r="BA75" s="82"/>
      <c r="BB75" s="82"/>
      <c r="BC75" s="82"/>
      <c r="BD75" s="82"/>
      <c r="BE75" s="82"/>
      <c r="BF75" s="82"/>
      <c r="BG75" s="82"/>
      <c r="BH75" s="82"/>
      <c r="BI75" s="82"/>
      <c r="BJ75" s="82"/>
      <c r="BK75" s="82"/>
      <c r="BL75" s="83"/>
      <c r="BM75" s="81"/>
      <c r="BN75" s="82"/>
      <c r="BO75" s="82"/>
      <c r="BP75" s="193"/>
      <c r="BR75" s="63"/>
      <c r="BS75" s="65" t="s">
        <v>22</v>
      </c>
      <c r="BT75" s="68"/>
      <c r="BU75" s="112" t="e">
        <f>((BW25+BX25)-BY25)/BV26</f>
        <v>#DIV/0!</v>
      </c>
      <c r="BV75" s="112" t="e">
        <f t="shared" si="64"/>
        <v>#DIV/0!</v>
      </c>
      <c r="BW75" s="112" t="e">
        <f t="shared" si="57"/>
        <v>#DIV/0!</v>
      </c>
      <c r="BX75" s="112" t="e">
        <f t="shared" si="58"/>
        <v>#DIV/0!</v>
      </c>
      <c r="BY75" s="112" t="e">
        <f t="shared" si="59"/>
        <v>#DIV/0!</v>
      </c>
      <c r="BZ75" s="113" t="e">
        <f t="shared" si="65"/>
        <v>#DIV/0!</v>
      </c>
      <c r="CA75" s="112" t="e">
        <f t="shared" si="66"/>
        <v>#DIV/0!</v>
      </c>
      <c r="CB75" s="112" t="e">
        <f t="shared" si="67"/>
        <v>#DIV/0!</v>
      </c>
    </row>
    <row r="76" spans="1:80">
      <c r="A76" s="312"/>
      <c r="B76" s="308"/>
      <c r="C76" s="413"/>
      <c r="D76" s="74"/>
      <c r="E76" s="74"/>
      <c r="F76" s="110">
        <f>'02　受診者数'!S71</f>
        <v>0</v>
      </c>
      <c r="G76" s="194"/>
      <c r="H76" s="175"/>
      <c r="I76" s="79"/>
      <c r="J76" s="56"/>
      <c r="K76" s="1"/>
      <c r="L76" s="1"/>
      <c r="M76" s="1"/>
      <c r="N76" s="1"/>
      <c r="O76" s="1"/>
      <c r="P76" s="55"/>
      <c r="Q76" s="56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55"/>
      <c r="AD76" s="56"/>
      <c r="AE76" s="1"/>
      <c r="AF76" s="1"/>
      <c r="AG76" s="195"/>
      <c r="AJ76" s="312"/>
      <c r="AK76" s="308"/>
      <c r="AL76" s="413"/>
      <c r="AM76" s="74"/>
      <c r="AN76" s="74"/>
      <c r="AO76" s="110">
        <f>'02　受診者数'!T71</f>
        <v>0</v>
      </c>
      <c r="AP76" s="194"/>
      <c r="AQ76" s="175"/>
      <c r="AR76" s="79"/>
      <c r="AS76" s="56"/>
      <c r="AT76" s="1"/>
      <c r="AU76" s="1"/>
      <c r="AV76" s="1"/>
      <c r="AW76" s="1"/>
      <c r="AX76" s="1"/>
      <c r="AY76" s="55"/>
      <c r="AZ76" s="56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55"/>
      <c r="BM76" s="56"/>
      <c r="BN76" s="1"/>
      <c r="BO76" s="1"/>
      <c r="BP76" s="195"/>
      <c r="BR76" s="64"/>
      <c r="BS76" s="65" t="s">
        <v>4</v>
      </c>
      <c r="BT76" s="68"/>
      <c r="BU76" s="112" t="e">
        <f>((BW26+BX26)-BY26)/BV26</f>
        <v>#DIV/0!</v>
      </c>
      <c r="BV76" s="112" t="e">
        <f t="shared" si="64"/>
        <v>#DIV/0!</v>
      </c>
      <c r="BW76" s="112" t="e">
        <f t="shared" si="57"/>
        <v>#DIV/0!</v>
      </c>
      <c r="BX76" s="112" t="e">
        <f t="shared" si="58"/>
        <v>#DIV/0!</v>
      </c>
      <c r="BY76" s="112" t="e">
        <f t="shared" si="59"/>
        <v>#DIV/0!</v>
      </c>
      <c r="BZ76" s="113" t="e">
        <f t="shared" si="65"/>
        <v>#DIV/0!</v>
      </c>
      <c r="CA76" s="112" t="e">
        <f t="shared" si="66"/>
        <v>#DIV/0!</v>
      </c>
      <c r="CB76" s="112" t="e">
        <f t="shared" si="67"/>
        <v>#DIV/0!</v>
      </c>
    </row>
    <row r="77" spans="1:80">
      <c r="A77" s="312"/>
      <c r="B77" s="307" t="s">
        <v>22</v>
      </c>
      <c r="C77" s="412"/>
      <c r="D77" s="74"/>
      <c r="E77" s="74"/>
      <c r="F77" s="75">
        <f>'02　受診者数'!S72</f>
        <v>0</v>
      </c>
      <c r="G77" s="192"/>
      <c r="H77" s="174"/>
      <c r="I77" s="86"/>
      <c r="J77" s="81"/>
      <c r="K77" s="82"/>
      <c r="L77" s="82"/>
      <c r="M77" s="82"/>
      <c r="N77" s="82"/>
      <c r="O77" s="82"/>
      <c r="P77" s="83"/>
      <c r="Q77" s="81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3"/>
      <c r="AD77" s="81"/>
      <c r="AE77" s="82"/>
      <c r="AF77" s="82"/>
      <c r="AG77" s="193"/>
      <c r="AJ77" s="312"/>
      <c r="AK77" s="307" t="s">
        <v>22</v>
      </c>
      <c r="AL77" s="412"/>
      <c r="AM77" s="74"/>
      <c r="AN77" s="74"/>
      <c r="AO77" s="75">
        <f>'02　受診者数'!T72</f>
        <v>0</v>
      </c>
      <c r="AP77" s="192"/>
      <c r="AQ77" s="174"/>
      <c r="AR77" s="86"/>
      <c r="AS77" s="81"/>
      <c r="AT77" s="82"/>
      <c r="AU77" s="82"/>
      <c r="AV77" s="82"/>
      <c r="AW77" s="82"/>
      <c r="AX77" s="82"/>
      <c r="AY77" s="83"/>
      <c r="AZ77" s="81"/>
      <c r="BA77" s="82"/>
      <c r="BB77" s="82"/>
      <c r="BC77" s="82"/>
      <c r="BD77" s="82"/>
      <c r="BE77" s="82"/>
      <c r="BF77" s="82"/>
      <c r="BG77" s="82"/>
      <c r="BH77" s="82"/>
      <c r="BI77" s="82"/>
      <c r="BJ77" s="82"/>
      <c r="BK77" s="82"/>
      <c r="BL77" s="83"/>
      <c r="BM77" s="81"/>
      <c r="BN77" s="82"/>
      <c r="BO77" s="82"/>
      <c r="BP77" s="193"/>
      <c r="BR77" s="62" t="s">
        <v>57</v>
      </c>
      <c r="BS77" s="65" t="s">
        <v>21</v>
      </c>
      <c r="BT77" s="68"/>
      <c r="BU77" s="112" t="e">
        <f>((BW27+BX27)-BY27)/BV29</f>
        <v>#DIV/0!</v>
      </c>
      <c r="BV77" s="112" t="e">
        <f t="shared" si="64"/>
        <v>#DIV/0!</v>
      </c>
      <c r="BW77" s="112" t="e">
        <f t="shared" si="57"/>
        <v>#DIV/0!</v>
      </c>
      <c r="BX77" s="112" t="e">
        <f t="shared" si="58"/>
        <v>#DIV/0!</v>
      </c>
      <c r="BY77" s="112" t="e">
        <f t="shared" si="59"/>
        <v>#DIV/0!</v>
      </c>
      <c r="BZ77" s="113" t="e">
        <f t="shared" si="65"/>
        <v>#DIV/0!</v>
      </c>
      <c r="CA77" s="112" t="e">
        <f t="shared" si="66"/>
        <v>#DIV/0!</v>
      </c>
      <c r="CB77" s="112" t="e">
        <f t="shared" si="67"/>
        <v>#DIV/0!</v>
      </c>
    </row>
    <row r="78" spans="1:80">
      <c r="A78" s="312"/>
      <c r="B78" s="308"/>
      <c r="C78" s="413"/>
      <c r="D78" s="74"/>
      <c r="E78" s="74"/>
      <c r="F78" s="111">
        <f>'02　受診者数'!S73</f>
        <v>0</v>
      </c>
      <c r="G78" s="194"/>
      <c r="H78" s="175"/>
      <c r="I78" s="77"/>
      <c r="J78" s="56"/>
      <c r="K78" s="1"/>
      <c r="L78" s="1"/>
      <c r="M78" s="1"/>
      <c r="N78" s="1"/>
      <c r="O78" s="1"/>
      <c r="P78" s="55"/>
      <c r="Q78" s="56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55"/>
      <c r="AD78" s="56"/>
      <c r="AE78" s="1"/>
      <c r="AF78" s="1"/>
      <c r="AG78" s="195"/>
      <c r="AJ78" s="312"/>
      <c r="AK78" s="308"/>
      <c r="AL78" s="413"/>
      <c r="AM78" s="74"/>
      <c r="AN78" s="74"/>
      <c r="AO78" s="111">
        <f>'02　受診者数'!T73</f>
        <v>0</v>
      </c>
      <c r="AP78" s="194"/>
      <c r="AQ78" s="175"/>
      <c r="AR78" s="77"/>
      <c r="AS78" s="56"/>
      <c r="AT78" s="1"/>
      <c r="AU78" s="1"/>
      <c r="AV78" s="1"/>
      <c r="AW78" s="1"/>
      <c r="AX78" s="1"/>
      <c r="AY78" s="55"/>
      <c r="AZ78" s="56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55"/>
      <c r="BM78" s="56"/>
      <c r="BN78" s="1"/>
      <c r="BO78" s="1"/>
      <c r="BP78" s="195"/>
      <c r="BR78" s="63"/>
      <c r="BS78" s="65" t="s">
        <v>22</v>
      </c>
      <c r="BT78" s="68"/>
      <c r="BU78" s="112" t="e">
        <f>((BW28+BX28)-BY28)/BV29</f>
        <v>#DIV/0!</v>
      </c>
      <c r="BV78" s="112" t="e">
        <f t="shared" si="64"/>
        <v>#DIV/0!</v>
      </c>
      <c r="BW78" s="112" t="e">
        <f t="shared" si="57"/>
        <v>#DIV/0!</v>
      </c>
      <c r="BX78" s="112" t="e">
        <f t="shared" si="58"/>
        <v>#DIV/0!</v>
      </c>
      <c r="BY78" s="112" t="e">
        <f t="shared" si="59"/>
        <v>#DIV/0!</v>
      </c>
      <c r="BZ78" s="113" t="e">
        <f t="shared" si="65"/>
        <v>#DIV/0!</v>
      </c>
      <c r="CA78" s="112" t="e">
        <f t="shared" si="66"/>
        <v>#DIV/0!</v>
      </c>
      <c r="CB78" s="112" t="e">
        <f t="shared" si="67"/>
        <v>#DIV/0!</v>
      </c>
    </row>
    <row r="79" spans="1:80">
      <c r="A79" s="312"/>
      <c r="B79" s="307" t="s">
        <v>4</v>
      </c>
      <c r="C79" s="412"/>
      <c r="D79" s="74"/>
      <c r="E79" s="74"/>
      <c r="F79" s="75">
        <f>'02　受診者数'!S74</f>
        <v>0</v>
      </c>
      <c r="G79" s="192"/>
      <c r="H79" s="174"/>
      <c r="I79" s="87"/>
      <c r="J79" s="81"/>
      <c r="K79" s="82"/>
      <c r="L79" s="82"/>
      <c r="M79" s="82"/>
      <c r="N79" s="82"/>
      <c r="O79" s="82"/>
      <c r="P79" s="83"/>
      <c r="Q79" s="81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3"/>
      <c r="AD79" s="81"/>
      <c r="AE79" s="82"/>
      <c r="AF79" s="82"/>
      <c r="AG79" s="193"/>
      <c r="AJ79" s="312"/>
      <c r="AK79" s="307" t="s">
        <v>4</v>
      </c>
      <c r="AL79" s="412"/>
      <c r="AM79" s="74"/>
      <c r="AN79" s="74"/>
      <c r="AO79" s="75">
        <f>'02　受診者数'!T74</f>
        <v>0</v>
      </c>
      <c r="AP79" s="192"/>
      <c r="AQ79" s="174"/>
      <c r="AR79" s="87"/>
      <c r="AS79" s="81"/>
      <c r="AT79" s="82"/>
      <c r="AU79" s="82"/>
      <c r="AV79" s="82"/>
      <c r="AW79" s="82"/>
      <c r="AX79" s="82"/>
      <c r="AY79" s="83"/>
      <c r="AZ79" s="81"/>
      <c r="BA79" s="82"/>
      <c r="BB79" s="82"/>
      <c r="BC79" s="82"/>
      <c r="BD79" s="82"/>
      <c r="BE79" s="82"/>
      <c r="BF79" s="82"/>
      <c r="BG79" s="82"/>
      <c r="BH79" s="82"/>
      <c r="BI79" s="82"/>
      <c r="BJ79" s="82"/>
      <c r="BK79" s="82"/>
      <c r="BL79" s="83"/>
      <c r="BM79" s="81"/>
      <c r="BN79" s="82"/>
      <c r="BO79" s="82"/>
      <c r="BP79" s="193"/>
      <c r="BR79" s="64"/>
      <c r="BS79" s="65" t="s">
        <v>4</v>
      </c>
      <c r="BT79" s="68"/>
      <c r="BU79" s="112" t="e">
        <f>((BW29+BX29)-BY29)/BV29</f>
        <v>#DIV/0!</v>
      </c>
      <c r="BV79" s="112" t="e">
        <f t="shared" si="64"/>
        <v>#DIV/0!</v>
      </c>
      <c r="BW79" s="112" t="e">
        <f t="shared" si="57"/>
        <v>#DIV/0!</v>
      </c>
      <c r="BX79" s="112" t="e">
        <f t="shared" si="58"/>
        <v>#DIV/0!</v>
      </c>
      <c r="BY79" s="112" t="e">
        <f t="shared" si="59"/>
        <v>#DIV/0!</v>
      </c>
      <c r="BZ79" s="113" t="e">
        <f t="shared" si="65"/>
        <v>#DIV/0!</v>
      </c>
      <c r="CA79" s="112" t="e">
        <f t="shared" si="66"/>
        <v>#DIV/0!</v>
      </c>
      <c r="CB79" s="112" t="e">
        <f t="shared" si="67"/>
        <v>#DIV/0!</v>
      </c>
    </row>
    <row r="80" spans="1:80">
      <c r="A80" s="313"/>
      <c r="B80" s="308"/>
      <c r="C80" s="413"/>
      <c r="D80" s="70">
        <f>'01 対象者数'!M28</f>
        <v>0</v>
      </c>
      <c r="E80" s="70">
        <f>'01 対象者数'!N28</f>
        <v>0</v>
      </c>
      <c r="F80" s="78">
        <f>'02　受診者数'!S75</f>
        <v>0</v>
      </c>
      <c r="G80" s="196"/>
      <c r="H80" s="176"/>
      <c r="I80" s="88"/>
      <c r="J80" s="89"/>
      <c r="K80" s="84"/>
      <c r="L80" s="84"/>
      <c r="M80" s="84"/>
      <c r="N80" s="84"/>
      <c r="O80" s="84"/>
      <c r="P80" s="85"/>
      <c r="Q80" s="89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5"/>
      <c r="AD80" s="89"/>
      <c r="AE80" s="84"/>
      <c r="AF80" s="84"/>
      <c r="AG80" s="230"/>
      <c r="AJ80" s="313"/>
      <c r="AK80" s="308"/>
      <c r="AL80" s="413"/>
      <c r="AM80" s="70">
        <f>'01 対象者数'!M28</f>
        <v>0</v>
      </c>
      <c r="AN80" s="70">
        <f>'01 対象者数'!N28</f>
        <v>0</v>
      </c>
      <c r="AO80" s="78">
        <f>'02　受診者数'!T75</f>
        <v>0</v>
      </c>
      <c r="AP80" s="196"/>
      <c r="AQ80" s="176"/>
      <c r="AR80" s="88"/>
      <c r="AS80" s="89"/>
      <c r="AT80" s="84"/>
      <c r="AU80" s="84"/>
      <c r="AV80" s="84"/>
      <c r="AW80" s="84"/>
      <c r="AX80" s="84"/>
      <c r="AY80" s="85"/>
      <c r="AZ80" s="89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5"/>
      <c r="BM80" s="89"/>
      <c r="BN80" s="84"/>
      <c r="BO80" s="84"/>
      <c r="BP80" s="230"/>
      <c r="BR80" s="62" t="s">
        <v>58</v>
      </c>
      <c r="BS80" s="65" t="s">
        <v>21</v>
      </c>
      <c r="BT80" s="68"/>
      <c r="BU80" s="112" t="e">
        <f>((BW30+BX30)-BY30)/BV32</f>
        <v>#DIV/0!</v>
      </c>
      <c r="BV80" s="112" t="e">
        <f t="shared" si="64"/>
        <v>#DIV/0!</v>
      </c>
      <c r="BW80" s="112" t="e">
        <f t="shared" si="57"/>
        <v>#DIV/0!</v>
      </c>
      <c r="BX80" s="112" t="e">
        <f t="shared" si="58"/>
        <v>#DIV/0!</v>
      </c>
      <c r="BY80" s="112" t="e">
        <f t="shared" si="59"/>
        <v>#DIV/0!</v>
      </c>
      <c r="BZ80" s="113" t="e">
        <f t="shared" si="65"/>
        <v>#DIV/0!</v>
      </c>
      <c r="CA80" s="112" t="e">
        <f t="shared" si="66"/>
        <v>#DIV/0!</v>
      </c>
      <c r="CB80" s="112" t="e">
        <f t="shared" si="67"/>
        <v>#DIV/0!</v>
      </c>
    </row>
    <row r="81" spans="1:80">
      <c r="A81" s="311" t="s">
        <v>59</v>
      </c>
      <c r="B81" s="307" t="s">
        <v>21</v>
      </c>
      <c r="C81" s="412"/>
      <c r="D81" s="74"/>
      <c r="E81" s="74"/>
      <c r="F81" s="75">
        <f>'02　受診者数'!S76</f>
        <v>0</v>
      </c>
      <c r="G81" s="192"/>
      <c r="H81" s="174"/>
      <c r="I81" s="87"/>
      <c r="J81" s="81"/>
      <c r="K81" s="82"/>
      <c r="L81" s="82"/>
      <c r="M81" s="82"/>
      <c r="N81" s="82"/>
      <c r="O81" s="82"/>
      <c r="P81" s="83"/>
      <c r="Q81" s="81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3"/>
      <c r="AD81" s="81"/>
      <c r="AE81" s="82"/>
      <c r="AF81" s="82"/>
      <c r="AG81" s="193"/>
      <c r="AJ81" s="311" t="s">
        <v>59</v>
      </c>
      <c r="AK81" s="307" t="s">
        <v>21</v>
      </c>
      <c r="AL81" s="412"/>
      <c r="AM81" s="74"/>
      <c r="AN81" s="74"/>
      <c r="AO81" s="75">
        <f>'02　受診者数'!T76</f>
        <v>0</v>
      </c>
      <c r="AP81" s="192"/>
      <c r="AQ81" s="174"/>
      <c r="AR81" s="87"/>
      <c r="AS81" s="81"/>
      <c r="AT81" s="82"/>
      <c r="AU81" s="82"/>
      <c r="AV81" s="82"/>
      <c r="AW81" s="82"/>
      <c r="AX81" s="82"/>
      <c r="AY81" s="83"/>
      <c r="AZ81" s="81"/>
      <c r="BA81" s="82"/>
      <c r="BB81" s="82"/>
      <c r="BC81" s="82"/>
      <c r="BD81" s="82"/>
      <c r="BE81" s="82"/>
      <c r="BF81" s="82"/>
      <c r="BG81" s="82"/>
      <c r="BH81" s="82"/>
      <c r="BI81" s="82"/>
      <c r="BJ81" s="82"/>
      <c r="BK81" s="82"/>
      <c r="BL81" s="83"/>
      <c r="BM81" s="81"/>
      <c r="BN81" s="82"/>
      <c r="BO81" s="82"/>
      <c r="BP81" s="193"/>
      <c r="BR81" s="63"/>
      <c r="BS81" s="65" t="s">
        <v>22</v>
      </c>
      <c r="BT81" s="68"/>
      <c r="BU81" s="112" t="e">
        <f>((BW31+BX31)-BY31)/BV32</f>
        <v>#DIV/0!</v>
      </c>
      <c r="BV81" s="112" t="e">
        <f t="shared" si="64"/>
        <v>#DIV/0!</v>
      </c>
      <c r="BW81" s="112" t="e">
        <f t="shared" si="57"/>
        <v>#DIV/0!</v>
      </c>
      <c r="BX81" s="112" t="e">
        <f t="shared" si="58"/>
        <v>#DIV/0!</v>
      </c>
      <c r="BY81" s="112" t="e">
        <f t="shared" si="59"/>
        <v>#DIV/0!</v>
      </c>
      <c r="BZ81" s="113" t="e">
        <f t="shared" si="65"/>
        <v>#DIV/0!</v>
      </c>
      <c r="CA81" s="112" t="e">
        <f t="shared" si="66"/>
        <v>#DIV/0!</v>
      </c>
      <c r="CB81" s="112" t="e">
        <f t="shared" si="67"/>
        <v>#DIV/0!</v>
      </c>
    </row>
    <row r="82" spans="1:80">
      <c r="A82" s="312"/>
      <c r="B82" s="308"/>
      <c r="C82" s="413"/>
      <c r="D82" s="74"/>
      <c r="E82" s="74"/>
      <c r="F82" s="110">
        <f>'02　受診者数'!S77</f>
        <v>0</v>
      </c>
      <c r="G82" s="194"/>
      <c r="H82" s="175"/>
      <c r="I82" s="79"/>
      <c r="J82" s="56"/>
      <c r="K82" s="1"/>
      <c r="L82" s="1"/>
      <c r="M82" s="1"/>
      <c r="N82" s="1"/>
      <c r="O82" s="1"/>
      <c r="P82" s="55"/>
      <c r="Q82" s="56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55"/>
      <c r="AD82" s="56"/>
      <c r="AE82" s="1"/>
      <c r="AF82" s="1"/>
      <c r="AG82" s="195"/>
      <c r="AJ82" s="312"/>
      <c r="AK82" s="308"/>
      <c r="AL82" s="413"/>
      <c r="AM82" s="74"/>
      <c r="AN82" s="74"/>
      <c r="AO82" s="110">
        <f>'02　受診者数'!T77</f>
        <v>0</v>
      </c>
      <c r="AP82" s="194"/>
      <c r="AQ82" s="175"/>
      <c r="AR82" s="79"/>
      <c r="AS82" s="56"/>
      <c r="AT82" s="1"/>
      <c r="AU82" s="1"/>
      <c r="AV82" s="1"/>
      <c r="AW82" s="1"/>
      <c r="AX82" s="1"/>
      <c r="AY82" s="55"/>
      <c r="AZ82" s="56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55"/>
      <c r="BM82" s="56"/>
      <c r="BN82" s="1"/>
      <c r="BO82" s="1"/>
      <c r="BP82" s="195"/>
      <c r="BR82" s="64"/>
      <c r="BS82" s="65" t="s">
        <v>4</v>
      </c>
      <c r="BT82" s="68"/>
      <c r="BU82" s="112" t="e">
        <f>((BW32+BX32)-BY32)/BV32</f>
        <v>#DIV/0!</v>
      </c>
      <c r="BV82" s="112" t="e">
        <f t="shared" si="64"/>
        <v>#DIV/0!</v>
      </c>
      <c r="BW82" s="112" t="e">
        <f t="shared" si="57"/>
        <v>#DIV/0!</v>
      </c>
      <c r="BX82" s="112" t="e">
        <f t="shared" si="58"/>
        <v>#DIV/0!</v>
      </c>
      <c r="BY82" s="112" t="e">
        <f t="shared" si="59"/>
        <v>#DIV/0!</v>
      </c>
      <c r="BZ82" s="113" t="e">
        <f t="shared" si="65"/>
        <v>#DIV/0!</v>
      </c>
      <c r="CA82" s="112" t="e">
        <f t="shared" si="66"/>
        <v>#DIV/0!</v>
      </c>
      <c r="CB82" s="112" t="e">
        <f t="shared" si="67"/>
        <v>#DIV/0!</v>
      </c>
    </row>
    <row r="83" spans="1:80">
      <c r="A83" s="312"/>
      <c r="B83" s="307" t="s">
        <v>22</v>
      </c>
      <c r="C83" s="412"/>
      <c r="D83" s="74"/>
      <c r="E83" s="74"/>
      <c r="F83" s="75">
        <f>'02　受診者数'!S78</f>
        <v>0</v>
      </c>
      <c r="G83" s="192"/>
      <c r="H83" s="174"/>
      <c r="I83" s="86"/>
      <c r="J83" s="81"/>
      <c r="K83" s="82"/>
      <c r="L83" s="82"/>
      <c r="M83" s="82"/>
      <c r="N83" s="82"/>
      <c r="O83" s="82"/>
      <c r="P83" s="83"/>
      <c r="Q83" s="81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3"/>
      <c r="AD83" s="81"/>
      <c r="AE83" s="82"/>
      <c r="AF83" s="82"/>
      <c r="AG83" s="193"/>
      <c r="AJ83" s="312"/>
      <c r="AK83" s="307" t="s">
        <v>22</v>
      </c>
      <c r="AL83" s="412"/>
      <c r="AM83" s="74"/>
      <c r="AN83" s="74"/>
      <c r="AO83" s="75">
        <f>'02　受診者数'!T78</f>
        <v>0</v>
      </c>
      <c r="AP83" s="192"/>
      <c r="AQ83" s="174"/>
      <c r="AR83" s="86"/>
      <c r="AS83" s="81"/>
      <c r="AT83" s="82"/>
      <c r="AU83" s="82"/>
      <c r="AV83" s="82"/>
      <c r="AW83" s="82"/>
      <c r="AX83" s="82"/>
      <c r="AY83" s="83"/>
      <c r="AZ83" s="81"/>
      <c r="BA83" s="82"/>
      <c r="BB83" s="82"/>
      <c r="BC83" s="82"/>
      <c r="BD83" s="82"/>
      <c r="BE83" s="82"/>
      <c r="BF83" s="82"/>
      <c r="BG83" s="82"/>
      <c r="BH83" s="82"/>
      <c r="BI83" s="82"/>
      <c r="BJ83" s="82"/>
      <c r="BK83" s="82"/>
      <c r="BL83" s="83"/>
      <c r="BM83" s="81"/>
      <c r="BN83" s="82"/>
      <c r="BO83" s="82"/>
      <c r="BP83" s="193"/>
      <c r="BR83" s="62" t="s">
        <v>5</v>
      </c>
      <c r="BS83" s="65" t="s">
        <v>21</v>
      </c>
      <c r="BT83" s="68"/>
      <c r="BU83" s="112" t="e">
        <f>((BW33+BX33)-BY33)/BV35</f>
        <v>#DIV/0!</v>
      </c>
      <c r="BV83" s="112" t="e">
        <f t="shared" si="64"/>
        <v>#DIV/0!</v>
      </c>
      <c r="BW83" s="112" t="e">
        <f t="shared" si="57"/>
        <v>#DIV/0!</v>
      </c>
      <c r="BX83" s="112" t="e">
        <f t="shared" si="58"/>
        <v>#DIV/0!</v>
      </c>
      <c r="BY83" s="112" t="e">
        <f t="shared" si="59"/>
        <v>#DIV/0!</v>
      </c>
      <c r="BZ83" s="113" t="e">
        <f t="shared" si="65"/>
        <v>#DIV/0!</v>
      </c>
      <c r="CA83" s="112" t="e">
        <f t="shared" si="66"/>
        <v>#DIV/0!</v>
      </c>
      <c r="CB83" s="112" t="e">
        <f t="shared" si="67"/>
        <v>#DIV/0!</v>
      </c>
    </row>
    <row r="84" spans="1:80">
      <c r="A84" s="312"/>
      <c r="B84" s="308"/>
      <c r="C84" s="413"/>
      <c r="D84" s="74"/>
      <c r="E84" s="74"/>
      <c r="F84" s="111">
        <f>'02　受診者数'!S79</f>
        <v>0</v>
      </c>
      <c r="G84" s="194"/>
      <c r="H84" s="175"/>
      <c r="I84" s="77"/>
      <c r="J84" s="56"/>
      <c r="K84" s="1"/>
      <c r="L84" s="1"/>
      <c r="M84" s="1"/>
      <c r="N84" s="1"/>
      <c r="O84" s="1"/>
      <c r="P84" s="55"/>
      <c r="Q84" s="56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55"/>
      <c r="AD84" s="56"/>
      <c r="AE84" s="1"/>
      <c r="AF84" s="1"/>
      <c r="AG84" s="195"/>
      <c r="AJ84" s="312"/>
      <c r="AK84" s="308"/>
      <c r="AL84" s="413"/>
      <c r="AM84" s="74"/>
      <c r="AN84" s="74"/>
      <c r="AO84" s="111">
        <f>'02　受診者数'!T79</f>
        <v>0</v>
      </c>
      <c r="AP84" s="194"/>
      <c r="AQ84" s="175"/>
      <c r="AR84" s="77"/>
      <c r="AS84" s="56"/>
      <c r="AT84" s="1"/>
      <c r="AU84" s="1"/>
      <c r="AV84" s="1"/>
      <c r="AW84" s="1"/>
      <c r="AX84" s="1"/>
      <c r="AY84" s="55"/>
      <c r="AZ84" s="56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55"/>
      <c r="BM84" s="56"/>
      <c r="BN84" s="1"/>
      <c r="BO84" s="1"/>
      <c r="BP84" s="195"/>
      <c r="BR84" s="63"/>
      <c r="BS84" s="65" t="s">
        <v>22</v>
      </c>
      <c r="BT84" s="68"/>
      <c r="BU84" s="112" t="e">
        <f>((BW34+BX34)-BY34)/BV35</f>
        <v>#DIV/0!</v>
      </c>
      <c r="BV84" s="112" t="e">
        <f t="shared" si="64"/>
        <v>#DIV/0!</v>
      </c>
      <c r="BW84" s="112" t="e">
        <f t="shared" si="57"/>
        <v>#DIV/0!</v>
      </c>
      <c r="BX84" s="112" t="e">
        <f t="shared" si="58"/>
        <v>#DIV/0!</v>
      </c>
      <c r="BY84" s="112" t="e">
        <f t="shared" si="59"/>
        <v>#DIV/0!</v>
      </c>
      <c r="BZ84" s="113" t="e">
        <f t="shared" si="65"/>
        <v>#DIV/0!</v>
      </c>
      <c r="CA84" s="112" t="e">
        <f t="shared" si="66"/>
        <v>#DIV/0!</v>
      </c>
      <c r="CB84" s="112" t="e">
        <f t="shared" si="67"/>
        <v>#DIV/0!</v>
      </c>
    </row>
    <row r="85" spans="1:80">
      <c r="A85" s="312"/>
      <c r="B85" s="307" t="s">
        <v>4</v>
      </c>
      <c r="C85" s="412"/>
      <c r="D85" s="74"/>
      <c r="E85" s="74"/>
      <c r="F85" s="75">
        <f>'02　受診者数'!S80</f>
        <v>0</v>
      </c>
      <c r="G85" s="192"/>
      <c r="H85" s="174"/>
      <c r="I85" s="87"/>
      <c r="J85" s="81"/>
      <c r="K85" s="82"/>
      <c r="L85" s="82"/>
      <c r="M85" s="82"/>
      <c r="N85" s="82"/>
      <c r="O85" s="82"/>
      <c r="P85" s="83"/>
      <c r="Q85" s="81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3"/>
      <c r="AD85" s="81"/>
      <c r="AE85" s="82"/>
      <c r="AF85" s="82"/>
      <c r="AG85" s="193"/>
      <c r="AJ85" s="312"/>
      <c r="AK85" s="307" t="s">
        <v>4</v>
      </c>
      <c r="AL85" s="412"/>
      <c r="AM85" s="74"/>
      <c r="AN85" s="74"/>
      <c r="AO85" s="75">
        <f>'02　受診者数'!T80</f>
        <v>0</v>
      </c>
      <c r="AP85" s="192"/>
      <c r="AQ85" s="174"/>
      <c r="AR85" s="87"/>
      <c r="AS85" s="81"/>
      <c r="AT85" s="82"/>
      <c r="AU85" s="82"/>
      <c r="AV85" s="82"/>
      <c r="AW85" s="82"/>
      <c r="AX85" s="82"/>
      <c r="AY85" s="83"/>
      <c r="AZ85" s="81"/>
      <c r="BA85" s="82"/>
      <c r="BB85" s="82"/>
      <c r="BC85" s="82"/>
      <c r="BD85" s="82"/>
      <c r="BE85" s="82"/>
      <c r="BF85" s="82"/>
      <c r="BG85" s="82"/>
      <c r="BH85" s="82"/>
      <c r="BI85" s="82"/>
      <c r="BJ85" s="82"/>
      <c r="BK85" s="82"/>
      <c r="BL85" s="83"/>
      <c r="BM85" s="81"/>
      <c r="BN85" s="82"/>
      <c r="BO85" s="82"/>
      <c r="BP85" s="193"/>
      <c r="BR85" s="64"/>
      <c r="BS85" s="65" t="s">
        <v>4</v>
      </c>
      <c r="BT85" s="68"/>
      <c r="BU85" s="112" t="e">
        <f>((BW35+BX35)-BY35)/BV35</f>
        <v>#DIV/0!</v>
      </c>
      <c r="BV85" s="112" t="e">
        <f t="shared" si="64"/>
        <v>#DIV/0!</v>
      </c>
      <c r="BW85" s="112" t="e">
        <f t="shared" si="57"/>
        <v>#DIV/0!</v>
      </c>
      <c r="BX85" s="112" t="e">
        <f t="shared" si="58"/>
        <v>#DIV/0!</v>
      </c>
      <c r="BY85" s="112" t="e">
        <f t="shared" si="59"/>
        <v>#DIV/0!</v>
      </c>
      <c r="BZ85" s="113" t="e">
        <f t="shared" si="65"/>
        <v>#DIV/0!</v>
      </c>
      <c r="CA85" s="112" t="e">
        <f t="shared" si="66"/>
        <v>#DIV/0!</v>
      </c>
      <c r="CB85" s="112" t="e">
        <f t="shared" si="67"/>
        <v>#DIV/0!</v>
      </c>
    </row>
    <row r="86" spans="1:80">
      <c r="A86" s="313"/>
      <c r="B86" s="308"/>
      <c r="C86" s="413"/>
      <c r="D86" s="70">
        <f>'01 対象者数'!M30</f>
        <v>0</v>
      </c>
      <c r="E86" s="70">
        <f>'01 対象者数'!N30</f>
        <v>0</v>
      </c>
      <c r="F86" s="78">
        <f>'02　受診者数'!S81</f>
        <v>0</v>
      </c>
      <c r="G86" s="196"/>
      <c r="H86" s="176"/>
      <c r="I86" s="88"/>
      <c r="J86" s="89"/>
      <c r="K86" s="84"/>
      <c r="L86" s="84"/>
      <c r="M86" s="84"/>
      <c r="N86" s="84"/>
      <c r="O86" s="84"/>
      <c r="P86" s="85"/>
      <c r="Q86" s="89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5"/>
      <c r="AD86" s="89"/>
      <c r="AE86" s="84"/>
      <c r="AF86" s="84"/>
      <c r="AG86" s="197"/>
      <c r="AJ86" s="313"/>
      <c r="AK86" s="308"/>
      <c r="AL86" s="413"/>
      <c r="AM86" s="70">
        <f>'01 対象者数'!M30</f>
        <v>0</v>
      </c>
      <c r="AN86" s="70">
        <f>'01 対象者数'!N30</f>
        <v>0</v>
      </c>
      <c r="AO86" s="78">
        <f>'02　受診者数'!T81</f>
        <v>0</v>
      </c>
      <c r="AP86" s="196"/>
      <c r="AQ86" s="176"/>
      <c r="AR86" s="88"/>
      <c r="AS86" s="89"/>
      <c r="AT86" s="84"/>
      <c r="AU86" s="84"/>
      <c r="AV86" s="84"/>
      <c r="AW86" s="84"/>
      <c r="AX86" s="84"/>
      <c r="AY86" s="85"/>
      <c r="AZ86" s="89"/>
      <c r="BA86" s="84"/>
      <c r="BB86" s="84"/>
      <c r="BC86" s="84"/>
      <c r="BD86" s="84"/>
      <c r="BE86" s="84"/>
      <c r="BF86" s="84"/>
      <c r="BG86" s="84"/>
      <c r="BH86" s="84"/>
      <c r="BI86" s="84"/>
      <c r="BJ86" s="84"/>
      <c r="BK86" s="84"/>
      <c r="BL86" s="85"/>
      <c r="BM86" s="89"/>
      <c r="BN86" s="84"/>
      <c r="BO86" s="84"/>
      <c r="BP86" s="197"/>
      <c r="BR86" s="62" t="s">
        <v>6</v>
      </c>
      <c r="BS86" s="65" t="s">
        <v>21</v>
      </c>
      <c r="BT86" s="68"/>
      <c r="BU86" s="112" t="e">
        <f>((BW36+BX36)-BY36)/BV38</f>
        <v>#DIV/0!</v>
      </c>
      <c r="BV86" s="112" t="e">
        <f t="shared" si="64"/>
        <v>#DIV/0!</v>
      </c>
      <c r="BW86" s="112" t="e">
        <f t="shared" si="57"/>
        <v>#DIV/0!</v>
      </c>
      <c r="BX86" s="112" t="e">
        <f t="shared" si="58"/>
        <v>#DIV/0!</v>
      </c>
      <c r="BY86" s="112" t="e">
        <f t="shared" si="59"/>
        <v>#DIV/0!</v>
      </c>
      <c r="BZ86" s="113" t="e">
        <f t="shared" si="65"/>
        <v>#DIV/0!</v>
      </c>
      <c r="CA86" s="112" t="e">
        <f t="shared" si="66"/>
        <v>#DIV/0!</v>
      </c>
      <c r="CB86" s="112" t="e">
        <f t="shared" si="67"/>
        <v>#DIV/0!</v>
      </c>
    </row>
    <row r="87" spans="1:80">
      <c r="A87" s="311" t="s">
        <v>60</v>
      </c>
      <c r="B87" s="307" t="s">
        <v>21</v>
      </c>
      <c r="C87" s="412"/>
      <c r="D87" s="74"/>
      <c r="E87" s="74"/>
      <c r="F87" s="75">
        <f>'02　受診者数'!S82</f>
        <v>0</v>
      </c>
      <c r="G87" s="192"/>
      <c r="H87" s="174"/>
      <c r="I87" s="87"/>
      <c r="J87" s="81"/>
      <c r="K87" s="82"/>
      <c r="L87" s="82"/>
      <c r="M87" s="82"/>
      <c r="N87" s="82"/>
      <c r="O87" s="82"/>
      <c r="P87" s="83"/>
      <c r="Q87" s="81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3"/>
      <c r="AD87" s="81"/>
      <c r="AE87" s="82"/>
      <c r="AF87" s="82"/>
      <c r="AG87" s="193"/>
      <c r="AJ87" s="311" t="s">
        <v>60</v>
      </c>
      <c r="AK87" s="307" t="s">
        <v>21</v>
      </c>
      <c r="AL87" s="412"/>
      <c r="AM87" s="74"/>
      <c r="AN87" s="74"/>
      <c r="AO87" s="75">
        <f>'02　受診者数'!T82</f>
        <v>0</v>
      </c>
      <c r="AP87" s="192"/>
      <c r="AQ87" s="174"/>
      <c r="AR87" s="87"/>
      <c r="AS87" s="81"/>
      <c r="AT87" s="82"/>
      <c r="AU87" s="82"/>
      <c r="AV87" s="82"/>
      <c r="AW87" s="82"/>
      <c r="AX87" s="82"/>
      <c r="AY87" s="83"/>
      <c r="AZ87" s="81"/>
      <c r="BA87" s="82"/>
      <c r="BB87" s="82"/>
      <c r="BC87" s="82"/>
      <c r="BD87" s="82"/>
      <c r="BE87" s="82"/>
      <c r="BF87" s="82"/>
      <c r="BG87" s="82"/>
      <c r="BH87" s="82"/>
      <c r="BI87" s="82"/>
      <c r="BJ87" s="82"/>
      <c r="BK87" s="82"/>
      <c r="BL87" s="83"/>
      <c r="BM87" s="81"/>
      <c r="BN87" s="82"/>
      <c r="BO87" s="82"/>
      <c r="BP87" s="193"/>
      <c r="BR87" s="63"/>
      <c r="BS87" s="65" t="s">
        <v>22</v>
      </c>
      <c r="BT87" s="68"/>
      <c r="BU87" s="112" t="e">
        <f>((BW37+BX37)-BY37)/BV38</f>
        <v>#DIV/0!</v>
      </c>
      <c r="BV87" s="112" t="e">
        <f t="shared" si="64"/>
        <v>#DIV/0!</v>
      </c>
      <c r="BW87" s="112" t="e">
        <f t="shared" si="57"/>
        <v>#DIV/0!</v>
      </c>
      <c r="BX87" s="112" t="e">
        <f t="shared" si="58"/>
        <v>#DIV/0!</v>
      </c>
      <c r="BY87" s="112" t="e">
        <f t="shared" si="59"/>
        <v>#DIV/0!</v>
      </c>
      <c r="BZ87" s="113" t="e">
        <f t="shared" si="65"/>
        <v>#DIV/0!</v>
      </c>
      <c r="CA87" s="112" t="e">
        <f t="shared" si="66"/>
        <v>#DIV/0!</v>
      </c>
      <c r="CB87" s="112" t="e">
        <f t="shared" si="67"/>
        <v>#DIV/0!</v>
      </c>
    </row>
    <row r="88" spans="1:80">
      <c r="A88" s="312"/>
      <c r="B88" s="308"/>
      <c r="C88" s="413"/>
      <c r="D88" s="74"/>
      <c r="E88" s="74"/>
      <c r="F88" s="110">
        <f>'02　受診者数'!S83</f>
        <v>0</v>
      </c>
      <c r="G88" s="194"/>
      <c r="H88" s="175"/>
      <c r="I88" s="79"/>
      <c r="J88" s="56"/>
      <c r="K88" s="1"/>
      <c r="L88" s="1"/>
      <c r="M88" s="1"/>
      <c r="N88" s="1"/>
      <c r="O88" s="1"/>
      <c r="P88" s="55"/>
      <c r="Q88" s="56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55"/>
      <c r="AD88" s="56"/>
      <c r="AE88" s="1"/>
      <c r="AF88" s="1"/>
      <c r="AG88" s="195"/>
      <c r="AJ88" s="312"/>
      <c r="AK88" s="308"/>
      <c r="AL88" s="413"/>
      <c r="AM88" s="74"/>
      <c r="AN88" s="74"/>
      <c r="AO88" s="110">
        <f>'02　受診者数'!T83</f>
        <v>0</v>
      </c>
      <c r="AP88" s="194"/>
      <c r="AQ88" s="175"/>
      <c r="AR88" s="79"/>
      <c r="AS88" s="56"/>
      <c r="AT88" s="1"/>
      <c r="AU88" s="1"/>
      <c r="AV88" s="1"/>
      <c r="AW88" s="1"/>
      <c r="AX88" s="1"/>
      <c r="AY88" s="55"/>
      <c r="AZ88" s="56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55"/>
      <c r="BM88" s="56"/>
      <c r="BN88" s="1"/>
      <c r="BO88" s="1"/>
      <c r="BP88" s="195"/>
      <c r="BR88" s="64"/>
      <c r="BS88" s="65" t="s">
        <v>4</v>
      </c>
      <c r="BT88" s="68"/>
      <c r="BU88" s="112" t="e">
        <f>((BW38+BX38)-BY38)/BV38</f>
        <v>#DIV/0!</v>
      </c>
      <c r="BV88" s="112" t="e">
        <f t="shared" si="64"/>
        <v>#DIV/0!</v>
      </c>
      <c r="BW88" s="112" t="e">
        <f t="shared" si="57"/>
        <v>#DIV/0!</v>
      </c>
      <c r="BX88" s="112" t="e">
        <f t="shared" si="58"/>
        <v>#DIV/0!</v>
      </c>
      <c r="BY88" s="112" t="e">
        <f t="shared" si="59"/>
        <v>#DIV/0!</v>
      </c>
      <c r="BZ88" s="113" t="e">
        <f t="shared" si="65"/>
        <v>#DIV/0!</v>
      </c>
      <c r="CA88" s="112" t="e">
        <f t="shared" si="66"/>
        <v>#DIV/0!</v>
      </c>
      <c r="CB88" s="112" t="e">
        <f t="shared" si="67"/>
        <v>#DIV/0!</v>
      </c>
    </row>
    <row r="89" spans="1:80">
      <c r="A89" s="312"/>
      <c r="B89" s="307" t="s">
        <v>22</v>
      </c>
      <c r="C89" s="412"/>
      <c r="D89" s="74"/>
      <c r="E89" s="74"/>
      <c r="F89" s="75">
        <f>'02　受診者数'!S84</f>
        <v>0</v>
      </c>
      <c r="G89" s="192"/>
      <c r="H89" s="174"/>
      <c r="I89" s="86"/>
      <c r="J89" s="81"/>
      <c r="K89" s="82"/>
      <c r="L89" s="82"/>
      <c r="M89" s="82"/>
      <c r="N89" s="82"/>
      <c r="O89" s="82"/>
      <c r="P89" s="83"/>
      <c r="Q89" s="81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3"/>
      <c r="AD89" s="81"/>
      <c r="AE89" s="82"/>
      <c r="AF89" s="82"/>
      <c r="AG89" s="193"/>
      <c r="AJ89" s="312"/>
      <c r="AK89" s="307" t="s">
        <v>22</v>
      </c>
      <c r="AL89" s="412"/>
      <c r="AM89" s="74"/>
      <c r="AN89" s="74"/>
      <c r="AO89" s="75">
        <f>'02　受診者数'!T84</f>
        <v>0</v>
      </c>
      <c r="AP89" s="192"/>
      <c r="AQ89" s="174"/>
      <c r="AR89" s="86"/>
      <c r="AS89" s="81"/>
      <c r="AT89" s="82"/>
      <c r="AU89" s="82"/>
      <c r="AV89" s="82"/>
      <c r="AW89" s="82"/>
      <c r="AX89" s="82"/>
      <c r="AY89" s="83"/>
      <c r="AZ89" s="81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3"/>
      <c r="BM89" s="81"/>
      <c r="BN89" s="82"/>
      <c r="BO89" s="82"/>
      <c r="BP89" s="193"/>
      <c r="BR89" s="62" t="s">
        <v>7</v>
      </c>
      <c r="BS89" s="65" t="s">
        <v>21</v>
      </c>
      <c r="BT89" s="68"/>
      <c r="BU89" s="112" t="e">
        <f>((BW39+BX39)-BY39)/BV41</f>
        <v>#DIV/0!</v>
      </c>
      <c r="BV89" s="112" t="e">
        <f t="shared" si="64"/>
        <v>#DIV/0!</v>
      </c>
      <c r="BW89" s="112" t="e">
        <f t="shared" si="57"/>
        <v>#DIV/0!</v>
      </c>
      <c r="BX89" s="112" t="e">
        <f t="shared" si="58"/>
        <v>#DIV/0!</v>
      </c>
      <c r="BY89" s="112" t="e">
        <f t="shared" si="59"/>
        <v>#DIV/0!</v>
      </c>
      <c r="BZ89" s="113" t="e">
        <f t="shared" si="65"/>
        <v>#DIV/0!</v>
      </c>
      <c r="CA89" s="112" t="e">
        <f t="shared" si="66"/>
        <v>#DIV/0!</v>
      </c>
      <c r="CB89" s="112" t="e">
        <f t="shared" si="67"/>
        <v>#DIV/0!</v>
      </c>
    </row>
    <row r="90" spans="1:80">
      <c r="A90" s="312"/>
      <c r="B90" s="308"/>
      <c r="C90" s="413"/>
      <c r="D90" s="74"/>
      <c r="E90" s="74"/>
      <c r="F90" s="111">
        <f>'02　受診者数'!S85</f>
        <v>0</v>
      </c>
      <c r="G90" s="194"/>
      <c r="H90" s="175"/>
      <c r="I90" s="77"/>
      <c r="J90" s="56"/>
      <c r="K90" s="1"/>
      <c r="L90" s="1"/>
      <c r="M90" s="1"/>
      <c r="N90" s="1"/>
      <c r="O90" s="1"/>
      <c r="P90" s="55"/>
      <c r="Q90" s="56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55"/>
      <c r="AD90" s="56"/>
      <c r="AE90" s="1"/>
      <c r="AF90" s="1"/>
      <c r="AG90" s="195"/>
      <c r="AJ90" s="312"/>
      <c r="AK90" s="308"/>
      <c r="AL90" s="413"/>
      <c r="AM90" s="74"/>
      <c r="AN90" s="74"/>
      <c r="AO90" s="111">
        <f>'02　受診者数'!T85</f>
        <v>0</v>
      </c>
      <c r="AP90" s="194"/>
      <c r="AQ90" s="175"/>
      <c r="AR90" s="77"/>
      <c r="AS90" s="56"/>
      <c r="AT90" s="1"/>
      <c r="AU90" s="1"/>
      <c r="AV90" s="1"/>
      <c r="AW90" s="1"/>
      <c r="AX90" s="1"/>
      <c r="AY90" s="55"/>
      <c r="AZ90" s="56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55"/>
      <c r="BM90" s="56"/>
      <c r="BN90" s="1"/>
      <c r="BO90" s="1"/>
      <c r="BP90" s="195"/>
      <c r="BR90" s="63"/>
      <c r="BS90" s="65" t="s">
        <v>22</v>
      </c>
      <c r="BT90" s="68"/>
      <c r="BU90" s="112" t="e">
        <f>((BW40+BX40)-BY40)/BV41</f>
        <v>#DIV/0!</v>
      </c>
      <c r="BV90" s="112" t="e">
        <f t="shared" si="64"/>
        <v>#DIV/0!</v>
      </c>
      <c r="BW90" s="112" t="e">
        <f t="shared" si="57"/>
        <v>#DIV/0!</v>
      </c>
      <c r="BX90" s="112" t="e">
        <f t="shared" si="58"/>
        <v>#DIV/0!</v>
      </c>
      <c r="BY90" s="112" t="e">
        <f t="shared" si="59"/>
        <v>#DIV/0!</v>
      </c>
      <c r="BZ90" s="113" t="e">
        <f t="shared" si="65"/>
        <v>#DIV/0!</v>
      </c>
      <c r="CA90" s="112" t="e">
        <f t="shared" si="66"/>
        <v>#DIV/0!</v>
      </c>
      <c r="CB90" s="112" t="e">
        <f t="shared" si="67"/>
        <v>#DIV/0!</v>
      </c>
    </row>
    <row r="91" spans="1:80">
      <c r="A91" s="312"/>
      <c r="B91" s="307" t="s">
        <v>4</v>
      </c>
      <c r="C91" s="412"/>
      <c r="D91" s="74"/>
      <c r="E91" s="74"/>
      <c r="F91" s="75">
        <f>'02　受診者数'!S86</f>
        <v>0</v>
      </c>
      <c r="G91" s="192"/>
      <c r="H91" s="174"/>
      <c r="I91" s="87"/>
      <c r="J91" s="81"/>
      <c r="K91" s="82"/>
      <c r="L91" s="82"/>
      <c r="M91" s="82"/>
      <c r="N91" s="82"/>
      <c r="O91" s="82"/>
      <c r="P91" s="83"/>
      <c r="Q91" s="81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3"/>
      <c r="AD91" s="81"/>
      <c r="AE91" s="82"/>
      <c r="AF91" s="82"/>
      <c r="AG91" s="193"/>
      <c r="AJ91" s="312"/>
      <c r="AK91" s="307" t="s">
        <v>4</v>
      </c>
      <c r="AL91" s="412"/>
      <c r="AM91" s="74"/>
      <c r="AN91" s="74"/>
      <c r="AO91" s="75">
        <f>'02　受診者数'!T86</f>
        <v>0</v>
      </c>
      <c r="AP91" s="192"/>
      <c r="AQ91" s="174"/>
      <c r="AR91" s="87"/>
      <c r="AS91" s="81"/>
      <c r="AT91" s="82"/>
      <c r="AU91" s="82"/>
      <c r="AV91" s="82"/>
      <c r="AW91" s="82"/>
      <c r="AX91" s="82"/>
      <c r="AY91" s="83"/>
      <c r="AZ91" s="81"/>
      <c r="BA91" s="82"/>
      <c r="BB91" s="82"/>
      <c r="BC91" s="82"/>
      <c r="BD91" s="82"/>
      <c r="BE91" s="82"/>
      <c r="BF91" s="82"/>
      <c r="BG91" s="82"/>
      <c r="BH91" s="82"/>
      <c r="BI91" s="82"/>
      <c r="BJ91" s="82"/>
      <c r="BK91" s="82"/>
      <c r="BL91" s="83"/>
      <c r="BM91" s="81"/>
      <c r="BN91" s="82"/>
      <c r="BO91" s="82"/>
      <c r="BP91" s="193"/>
      <c r="BR91" s="64"/>
      <c r="BS91" s="65" t="s">
        <v>4</v>
      </c>
      <c r="BT91" s="68"/>
      <c r="BU91" s="112" t="e">
        <f>((BW41+BX41)-BY41)/BV41</f>
        <v>#DIV/0!</v>
      </c>
      <c r="BV91" s="112" t="e">
        <f t="shared" si="64"/>
        <v>#DIV/0!</v>
      </c>
      <c r="BW91" s="112" t="e">
        <f t="shared" si="57"/>
        <v>#DIV/0!</v>
      </c>
      <c r="BX91" s="112" t="e">
        <f t="shared" si="58"/>
        <v>#DIV/0!</v>
      </c>
      <c r="BY91" s="112" t="e">
        <f t="shared" si="59"/>
        <v>#DIV/0!</v>
      </c>
      <c r="BZ91" s="113" t="e">
        <f t="shared" si="65"/>
        <v>#DIV/0!</v>
      </c>
      <c r="CA91" s="112" t="e">
        <f t="shared" si="66"/>
        <v>#DIV/0!</v>
      </c>
      <c r="CB91" s="112" t="e">
        <f t="shared" si="67"/>
        <v>#DIV/0!</v>
      </c>
    </row>
    <row r="92" spans="1:80">
      <c r="A92" s="313"/>
      <c r="B92" s="308"/>
      <c r="C92" s="413"/>
      <c r="D92" s="274">
        <f>'01 対象者数'!M32</f>
        <v>0</v>
      </c>
      <c r="E92" s="274">
        <f>'01 対象者数'!N32</f>
        <v>0</v>
      </c>
      <c r="F92" s="78">
        <f>'02　受診者数'!S87</f>
        <v>0</v>
      </c>
      <c r="G92" s="196"/>
      <c r="H92" s="176"/>
      <c r="I92" s="88"/>
      <c r="J92" s="89"/>
      <c r="K92" s="84"/>
      <c r="L92" s="84"/>
      <c r="M92" s="84"/>
      <c r="N92" s="84"/>
      <c r="O92" s="84"/>
      <c r="P92" s="85"/>
      <c r="Q92" s="89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5"/>
      <c r="AD92" s="89"/>
      <c r="AE92" s="84"/>
      <c r="AF92" s="84"/>
      <c r="AG92" s="197"/>
      <c r="AJ92" s="313"/>
      <c r="AK92" s="308"/>
      <c r="AL92" s="413"/>
      <c r="AM92" s="274">
        <f>'01 対象者数'!M32</f>
        <v>0</v>
      </c>
      <c r="AN92" s="274">
        <f>'01 対象者数'!N32</f>
        <v>0</v>
      </c>
      <c r="AO92" s="78">
        <f>'02　受診者数'!T87</f>
        <v>0</v>
      </c>
      <c r="AP92" s="196"/>
      <c r="AQ92" s="176"/>
      <c r="AR92" s="88"/>
      <c r="AS92" s="89"/>
      <c r="AT92" s="84"/>
      <c r="AU92" s="84"/>
      <c r="AV92" s="84"/>
      <c r="AW92" s="84"/>
      <c r="AX92" s="84"/>
      <c r="AY92" s="85"/>
      <c r="AZ92" s="89"/>
      <c r="BA92" s="84"/>
      <c r="BB92" s="84"/>
      <c r="BC92" s="84"/>
      <c r="BD92" s="84"/>
      <c r="BE92" s="84"/>
      <c r="BF92" s="84"/>
      <c r="BG92" s="84"/>
      <c r="BH92" s="84"/>
      <c r="BI92" s="84"/>
      <c r="BJ92" s="84"/>
      <c r="BK92" s="84"/>
      <c r="BL92" s="85"/>
      <c r="BM92" s="89"/>
      <c r="BN92" s="84"/>
      <c r="BO92" s="84"/>
      <c r="BP92" s="197"/>
      <c r="BR92" s="62" t="s">
        <v>8</v>
      </c>
      <c r="BS92" s="65" t="s">
        <v>21</v>
      </c>
      <c r="BT92" s="68"/>
      <c r="BU92" s="112" t="e">
        <f>((BW42+BX42)-BY42)/BV44</f>
        <v>#DIV/0!</v>
      </c>
      <c r="BV92" s="112" t="e">
        <f t="shared" si="64"/>
        <v>#DIV/0!</v>
      </c>
      <c r="BW92" s="112" t="e">
        <f t="shared" si="57"/>
        <v>#DIV/0!</v>
      </c>
      <c r="BX92" s="112" t="e">
        <f t="shared" si="58"/>
        <v>#DIV/0!</v>
      </c>
      <c r="BY92" s="112" t="e">
        <f t="shared" si="59"/>
        <v>#DIV/0!</v>
      </c>
      <c r="BZ92" s="113" t="e">
        <f t="shared" si="65"/>
        <v>#DIV/0!</v>
      </c>
      <c r="CA92" s="112" t="e">
        <f t="shared" si="66"/>
        <v>#DIV/0!</v>
      </c>
      <c r="CB92" s="112" t="e">
        <f t="shared" si="67"/>
        <v>#DIV/0!</v>
      </c>
    </row>
    <row r="93" spans="1:80">
      <c r="A93" s="311" t="s">
        <v>61</v>
      </c>
      <c r="B93" s="307" t="s">
        <v>21</v>
      </c>
      <c r="C93" s="412"/>
      <c r="D93" s="74"/>
      <c r="E93" s="74"/>
      <c r="F93" s="75">
        <f>'02　受診者数'!S88</f>
        <v>0</v>
      </c>
      <c r="G93" s="192"/>
      <c r="H93" s="174"/>
      <c r="I93" s="87"/>
      <c r="J93" s="81"/>
      <c r="K93" s="82"/>
      <c r="L93" s="82"/>
      <c r="M93" s="82"/>
      <c r="N93" s="82"/>
      <c r="O93" s="82"/>
      <c r="P93" s="83"/>
      <c r="Q93" s="81"/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3"/>
      <c r="AD93" s="81"/>
      <c r="AE93" s="82"/>
      <c r="AF93" s="82"/>
      <c r="AG93" s="193"/>
      <c r="AJ93" s="311" t="s">
        <v>61</v>
      </c>
      <c r="AK93" s="307" t="s">
        <v>21</v>
      </c>
      <c r="AL93" s="412"/>
      <c r="AM93" s="74"/>
      <c r="AN93" s="74"/>
      <c r="AO93" s="75">
        <f>'02　受診者数'!T88</f>
        <v>0</v>
      </c>
      <c r="AP93" s="192"/>
      <c r="AQ93" s="174"/>
      <c r="AR93" s="87"/>
      <c r="AS93" s="81"/>
      <c r="AT93" s="82"/>
      <c r="AU93" s="82"/>
      <c r="AV93" s="82"/>
      <c r="AW93" s="82"/>
      <c r="AX93" s="82"/>
      <c r="AY93" s="83"/>
      <c r="AZ93" s="81"/>
      <c r="BA93" s="82"/>
      <c r="BB93" s="82"/>
      <c r="BC93" s="82"/>
      <c r="BD93" s="82"/>
      <c r="BE93" s="82"/>
      <c r="BF93" s="82"/>
      <c r="BG93" s="82"/>
      <c r="BH93" s="82"/>
      <c r="BI93" s="82"/>
      <c r="BJ93" s="82"/>
      <c r="BK93" s="82"/>
      <c r="BL93" s="83"/>
      <c r="BM93" s="81"/>
      <c r="BN93" s="82"/>
      <c r="BO93" s="82"/>
      <c r="BP93" s="193"/>
      <c r="BR93" s="63"/>
      <c r="BS93" s="65" t="s">
        <v>22</v>
      </c>
      <c r="BT93" s="68"/>
      <c r="BU93" s="112" t="e">
        <f>((BW43+BX43)-BY43)/BV44</f>
        <v>#DIV/0!</v>
      </c>
      <c r="BV93" s="112" t="e">
        <f t="shared" si="64"/>
        <v>#DIV/0!</v>
      </c>
      <c r="BW93" s="112" t="e">
        <f t="shared" si="57"/>
        <v>#DIV/0!</v>
      </c>
      <c r="BX93" s="112" t="e">
        <f t="shared" si="58"/>
        <v>#DIV/0!</v>
      </c>
      <c r="BY93" s="112" t="e">
        <f t="shared" si="59"/>
        <v>#DIV/0!</v>
      </c>
      <c r="BZ93" s="113" t="e">
        <f t="shared" si="65"/>
        <v>#DIV/0!</v>
      </c>
      <c r="CA93" s="112" t="e">
        <f t="shared" si="66"/>
        <v>#DIV/0!</v>
      </c>
      <c r="CB93" s="112" t="e">
        <f t="shared" si="67"/>
        <v>#DIV/0!</v>
      </c>
    </row>
    <row r="94" spans="1:80">
      <c r="A94" s="312"/>
      <c r="B94" s="308"/>
      <c r="C94" s="413"/>
      <c r="D94" s="74"/>
      <c r="E94" s="74"/>
      <c r="F94" s="110">
        <f>'02　受診者数'!S89</f>
        <v>0</v>
      </c>
      <c r="G94" s="194"/>
      <c r="H94" s="175"/>
      <c r="I94" s="79"/>
      <c r="J94" s="56"/>
      <c r="K94" s="1"/>
      <c r="L94" s="1"/>
      <c r="M94" s="1"/>
      <c r="N94" s="1"/>
      <c r="O94" s="1"/>
      <c r="P94" s="55"/>
      <c r="Q94" s="56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55"/>
      <c r="AD94" s="56"/>
      <c r="AE94" s="1"/>
      <c r="AF94" s="1"/>
      <c r="AG94" s="195"/>
      <c r="AJ94" s="312"/>
      <c r="AK94" s="308"/>
      <c r="AL94" s="413"/>
      <c r="AM94" s="74"/>
      <c r="AN94" s="74"/>
      <c r="AO94" s="110">
        <f>'02　受診者数'!T89</f>
        <v>0</v>
      </c>
      <c r="AP94" s="194"/>
      <c r="AQ94" s="175"/>
      <c r="AR94" s="79"/>
      <c r="AS94" s="56"/>
      <c r="AT94" s="1"/>
      <c r="AU94" s="1"/>
      <c r="AV94" s="1"/>
      <c r="AW94" s="1"/>
      <c r="AX94" s="1"/>
      <c r="AY94" s="55"/>
      <c r="AZ94" s="56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55"/>
      <c r="BM94" s="56"/>
      <c r="BN94" s="1"/>
      <c r="BO94" s="1"/>
      <c r="BP94" s="195"/>
      <c r="BR94" s="64"/>
      <c r="BS94" s="65" t="s">
        <v>4</v>
      </c>
      <c r="BT94" s="68"/>
      <c r="BU94" s="112" t="e">
        <f>((BW44+BX44)-BY44)/BV44</f>
        <v>#DIV/0!</v>
      </c>
      <c r="BV94" s="112" t="e">
        <f t="shared" si="64"/>
        <v>#DIV/0!</v>
      </c>
      <c r="BW94" s="112" t="e">
        <f t="shared" si="57"/>
        <v>#DIV/0!</v>
      </c>
      <c r="BX94" s="112" t="e">
        <f t="shared" si="58"/>
        <v>#DIV/0!</v>
      </c>
      <c r="BY94" s="112" t="e">
        <f t="shared" si="59"/>
        <v>#DIV/0!</v>
      </c>
      <c r="BZ94" s="113" t="e">
        <f t="shared" si="65"/>
        <v>#DIV/0!</v>
      </c>
      <c r="CA94" s="112" t="e">
        <f t="shared" si="66"/>
        <v>#DIV/0!</v>
      </c>
      <c r="CB94" s="112" t="e">
        <f t="shared" si="67"/>
        <v>#DIV/0!</v>
      </c>
    </row>
    <row r="95" spans="1:80">
      <c r="A95" s="312"/>
      <c r="B95" s="307" t="s">
        <v>22</v>
      </c>
      <c r="C95" s="412"/>
      <c r="D95" s="74"/>
      <c r="E95" s="74"/>
      <c r="F95" s="75">
        <f>'02　受診者数'!S90</f>
        <v>0</v>
      </c>
      <c r="G95" s="192"/>
      <c r="H95" s="174"/>
      <c r="I95" s="86"/>
      <c r="J95" s="81"/>
      <c r="K95" s="82"/>
      <c r="L95" s="82"/>
      <c r="M95" s="82"/>
      <c r="N95" s="82"/>
      <c r="O95" s="82"/>
      <c r="P95" s="83"/>
      <c r="Q95" s="81"/>
      <c r="R95" s="82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3"/>
      <c r="AD95" s="81"/>
      <c r="AE95" s="82"/>
      <c r="AF95" s="82"/>
      <c r="AG95" s="193"/>
      <c r="AJ95" s="312"/>
      <c r="AK95" s="307" t="s">
        <v>22</v>
      </c>
      <c r="AL95" s="412"/>
      <c r="AM95" s="74"/>
      <c r="AN95" s="74"/>
      <c r="AO95" s="75">
        <f>'02　受診者数'!T90</f>
        <v>0</v>
      </c>
      <c r="AP95" s="192"/>
      <c r="AQ95" s="174"/>
      <c r="AR95" s="86"/>
      <c r="AS95" s="81"/>
      <c r="AT95" s="82"/>
      <c r="AU95" s="82"/>
      <c r="AV95" s="82"/>
      <c r="AW95" s="82"/>
      <c r="AX95" s="82"/>
      <c r="AY95" s="83"/>
      <c r="AZ95" s="81"/>
      <c r="BA95" s="82"/>
      <c r="BB95" s="82"/>
      <c r="BC95" s="82"/>
      <c r="BD95" s="82"/>
      <c r="BE95" s="82"/>
      <c r="BF95" s="82"/>
      <c r="BG95" s="82"/>
      <c r="BH95" s="82"/>
      <c r="BI95" s="82"/>
      <c r="BJ95" s="82"/>
      <c r="BK95" s="82"/>
      <c r="BL95" s="83"/>
      <c r="BM95" s="81"/>
      <c r="BN95" s="82"/>
      <c r="BO95" s="82"/>
      <c r="BP95" s="193"/>
      <c r="BR95" s="62" t="s">
        <v>9</v>
      </c>
      <c r="BS95" s="65" t="s">
        <v>21</v>
      </c>
      <c r="BT95" s="68"/>
      <c r="BU95" s="112" t="e">
        <f>((BW45+BX45)-BY45)/BV47</f>
        <v>#DIV/0!</v>
      </c>
      <c r="BV95" s="112" t="e">
        <f t="shared" si="64"/>
        <v>#DIV/0!</v>
      </c>
      <c r="BW95" s="112" t="e">
        <f t="shared" si="57"/>
        <v>#DIV/0!</v>
      </c>
      <c r="BX95" s="112" t="e">
        <f t="shared" si="58"/>
        <v>#DIV/0!</v>
      </c>
      <c r="BY95" s="112" t="e">
        <f t="shared" si="59"/>
        <v>#DIV/0!</v>
      </c>
      <c r="BZ95" s="113" t="e">
        <f t="shared" si="65"/>
        <v>#DIV/0!</v>
      </c>
      <c r="CA95" s="112" t="e">
        <f t="shared" si="66"/>
        <v>#DIV/0!</v>
      </c>
      <c r="CB95" s="112" t="e">
        <f t="shared" si="67"/>
        <v>#DIV/0!</v>
      </c>
    </row>
    <row r="96" spans="1:80">
      <c r="A96" s="312"/>
      <c r="B96" s="308"/>
      <c r="C96" s="413"/>
      <c r="D96" s="74"/>
      <c r="E96" s="74"/>
      <c r="F96" s="111">
        <f>'02　受診者数'!S91</f>
        <v>0</v>
      </c>
      <c r="G96" s="194"/>
      <c r="H96" s="175"/>
      <c r="I96" s="77"/>
      <c r="J96" s="56"/>
      <c r="K96" s="1"/>
      <c r="L96" s="1"/>
      <c r="M96" s="1"/>
      <c r="N96" s="1"/>
      <c r="O96" s="1"/>
      <c r="P96" s="55"/>
      <c r="Q96" s="56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55"/>
      <c r="AD96" s="56"/>
      <c r="AE96" s="1"/>
      <c r="AF96" s="1"/>
      <c r="AG96" s="195"/>
      <c r="AJ96" s="312"/>
      <c r="AK96" s="308"/>
      <c r="AL96" s="413"/>
      <c r="AM96" s="74"/>
      <c r="AN96" s="74"/>
      <c r="AO96" s="111">
        <f>'02　受診者数'!T91</f>
        <v>0</v>
      </c>
      <c r="AP96" s="194"/>
      <c r="AQ96" s="175"/>
      <c r="AR96" s="77"/>
      <c r="AS96" s="56"/>
      <c r="AT96" s="1"/>
      <c r="AU96" s="1"/>
      <c r="AV96" s="1"/>
      <c r="AW96" s="1"/>
      <c r="AX96" s="1"/>
      <c r="AY96" s="55"/>
      <c r="AZ96" s="56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55"/>
      <c r="BM96" s="56"/>
      <c r="BN96" s="1"/>
      <c r="BO96" s="1"/>
      <c r="BP96" s="195"/>
      <c r="BR96" s="63"/>
      <c r="BS96" s="65" t="s">
        <v>22</v>
      </c>
      <c r="BT96" s="68"/>
      <c r="BU96" s="112" t="e">
        <f>((BW46+BX46)-BY46)/BV47</f>
        <v>#DIV/0!</v>
      </c>
      <c r="BV96" s="112" t="e">
        <f t="shared" si="64"/>
        <v>#DIV/0!</v>
      </c>
      <c r="BW96" s="112" t="e">
        <f t="shared" si="57"/>
        <v>#DIV/0!</v>
      </c>
      <c r="BX96" s="112" t="e">
        <f t="shared" si="58"/>
        <v>#DIV/0!</v>
      </c>
      <c r="BY96" s="112" t="e">
        <f t="shared" si="59"/>
        <v>#DIV/0!</v>
      </c>
      <c r="BZ96" s="113" t="e">
        <f t="shared" si="65"/>
        <v>#DIV/0!</v>
      </c>
      <c r="CA96" s="112" t="e">
        <f t="shared" si="66"/>
        <v>#DIV/0!</v>
      </c>
      <c r="CB96" s="112" t="e">
        <f t="shared" si="67"/>
        <v>#DIV/0!</v>
      </c>
    </row>
    <row r="97" spans="1:80">
      <c r="A97" s="312"/>
      <c r="B97" s="307" t="s">
        <v>4</v>
      </c>
      <c r="C97" s="412"/>
      <c r="D97" s="74"/>
      <c r="E97" s="74"/>
      <c r="F97" s="75">
        <f>'02　受診者数'!S92</f>
        <v>0</v>
      </c>
      <c r="G97" s="192"/>
      <c r="H97" s="174"/>
      <c r="I97" s="87"/>
      <c r="J97" s="81"/>
      <c r="K97" s="82"/>
      <c r="L97" s="82"/>
      <c r="M97" s="82"/>
      <c r="N97" s="82"/>
      <c r="O97" s="82"/>
      <c r="P97" s="83"/>
      <c r="Q97" s="81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3"/>
      <c r="AD97" s="81"/>
      <c r="AE97" s="82"/>
      <c r="AF97" s="82"/>
      <c r="AG97" s="193"/>
      <c r="AJ97" s="312"/>
      <c r="AK97" s="307" t="s">
        <v>4</v>
      </c>
      <c r="AL97" s="412"/>
      <c r="AM97" s="74"/>
      <c r="AN97" s="74"/>
      <c r="AO97" s="75">
        <f>'02　受診者数'!T92</f>
        <v>0</v>
      </c>
      <c r="AP97" s="192"/>
      <c r="AQ97" s="174"/>
      <c r="AR97" s="87"/>
      <c r="AS97" s="81"/>
      <c r="AT97" s="82"/>
      <c r="AU97" s="82"/>
      <c r="AV97" s="82"/>
      <c r="AW97" s="82"/>
      <c r="AX97" s="82"/>
      <c r="AY97" s="83"/>
      <c r="AZ97" s="81"/>
      <c r="BA97" s="82"/>
      <c r="BB97" s="82"/>
      <c r="BC97" s="82"/>
      <c r="BD97" s="82"/>
      <c r="BE97" s="82"/>
      <c r="BF97" s="82"/>
      <c r="BG97" s="82"/>
      <c r="BH97" s="82"/>
      <c r="BI97" s="82"/>
      <c r="BJ97" s="82"/>
      <c r="BK97" s="82"/>
      <c r="BL97" s="83"/>
      <c r="BM97" s="81"/>
      <c r="BN97" s="82"/>
      <c r="BO97" s="82"/>
      <c r="BP97" s="193"/>
      <c r="BR97" s="64"/>
      <c r="BS97" s="65" t="s">
        <v>4</v>
      </c>
      <c r="BT97" s="68"/>
      <c r="BU97" s="112" t="e">
        <f>((BW47+BX47)-BY47)/BV47</f>
        <v>#DIV/0!</v>
      </c>
      <c r="BV97" s="112" t="e">
        <f t="shared" si="64"/>
        <v>#DIV/0!</v>
      </c>
      <c r="BW97" s="112" t="e">
        <f t="shared" si="57"/>
        <v>#DIV/0!</v>
      </c>
      <c r="BX97" s="112" t="e">
        <f t="shared" si="58"/>
        <v>#DIV/0!</v>
      </c>
      <c r="BY97" s="112" t="e">
        <f t="shared" si="59"/>
        <v>#DIV/0!</v>
      </c>
      <c r="BZ97" s="113" t="e">
        <f t="shared" si="65"/>
        <v>#DIV/0!</v>
      </c>
      <c r="CA97" s="112" t="e">
        <f t="shared" si="66"/>
        <v>#DIV/0!</v>
      </c>
      <c r="CB97" s="112" t="e">
        <f t="shared" si="67"/>
        <v>#DIV/0!</v>
      </c>
    </row>
    <row r="98" spans="1:80">
      <c r="A98" s="313"/>
      <c r="B98" s="308"/>
      <c r="C98" s="413"/>
      <c r="D98" s="275"/>
      <c r="E98" s="275"/>
      <c r="F98" s="78">
        <f>'02　受診者数'!S93</f>
        <v>0</v>
      </c>
      <c r="G98" s="196"/>
      <c r="H98" s="176"/>
      <c r="I98" s="88"/>
      <c r="J98" s="89"/>
      <c r="K98" s="84"/>
      <c r="L98" s="84"/>
      <c r="M98" s="84"/>
      <c r="N98" s="84"/>
      <c r="O98" s="84"/>
      <c r="P98" s="85"/>
      <c r="Q98" s="89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5"/>
      <c r="AD98" s="89"/>
      <c r="AE98" s="84"/>
      <c r="AF98" s="84"/>
      <c r="AG98" s="197"/>
      <c r="AJ98" s="313"/>
      <c r="AK98" s="308"/>
      <c r="AL98" s="413"/>
      <c r="AM98" s="275"/>
      <c r="AN98" s="275"/>
      <c r="AO98" s="78">
        <f>'02　受診者数'!T93</f>
        <v>0</v>
      </c>
      <c r="AP98" s="196"/>
      <c r="AQ98" s="176"/>
      <c r="AR98" s="88"/>
      <c r="AS98" s="89"/>
      <c r="AT98" s="84"/>
      <c r="AU98" s="84"/>
      <c r="AV98" s="84"/>
      <c r="AW98" s="84"/>
      <c r="AX98" s="84"/>
      <c r="AY98" s="85"/>
      <c r="AZ98" s="89"/>
      <c r="BA98" s="84"/>
      <c r="BB98" s="84"/>
      <c r="BC98" s="84"/>
      <c r="BD98" s="84"/>
      <c r="BE98" s="84"/>
      <c r="BF98" s="84"/>
      <c r="BG98" s="84"/>
      <c r="BH98" s="84"/>
      <c r="BI98" s="84"/>
      <c r="BJ98" s="84"/>
      <c r="BK98" s="84"/>
      <c r="BL98" s="85"/>
      <c r="BM98" s="89"/>
      <c r="BN98" s="84"/>
      <c r="BO98" s="84"/>
      <c r="BP98" s="197"/>
      <c r="BR98" s="62" t="s">
        <v>10</v>
      </c>
      <c r="BS98" s="65" t="s">
        <v>21</v>
      </c>
      <c r="BT98" s="68"/>
      <c r="BU98" s="112" t="e">
        <f>((BW48+BX48)-BY48)/BV50</f>
        <v>#DIV/0!</v>
      </c>
      <c r="BV98" s="112" t="e">
        <f t="shared" si="64"/>
        <v>#DIV/0!</v>
      </c>
      <c r="BW98" s="112" t="e">
        <f t="shared" si="57"/>
        <v>#DIV/0!</v>
      </c>
      <c r="BX98" s="112" t="e">
        <f t="shared" si="58"/>
        <v>#DIV/0!</v>
      </c>
      <c r="BY98" s="112" t="e">
        <f t="shared" si="59"/>
        <v>#DIV/0!</v>
      </c>
      <c r="BZ98" s="113" t="e">
        <f t="shared" si="65"/>
        <v>#DIV/0!</v>
      </c>
      <c r="CA98" s="112" t="e">
        <f t="shared" si="66"/>
        <v>#DIV/0!</v>
      </c>
      <c r="CB98" s="112" t="e">
        <f t="shared" si="67"/>
        <v>#DIV/0!</v>
      </c>
    </row>
    <row r="99" spans="1:80" ht="13.2" customHeight="1">
      <c r="A99" s="311" t="s">
        <v>108</v>
      </c>
      <c r="B99" s="307" t="s">
        <v>21</v>
      </c>
      <c r="C99" s="412"/>
      <c r="D99" s="74"/>
      <c r="E99" s="74"/>
      <c r="F99" s="75">
        <f>'02　受診者数'!S94</f>
        <v>0</v>
      </c>
      <c r="G99" s="198"/>
      <c r="H99" s="170"/>
      <c r="I99" s="90"/>
      <c r="J99" s="91"/>
      <c r="K99" s="92"/>
      <c r="L99" s="92"/>
      <c r="M99" s="92"/>
      <c r="N99" s="92"/>
      <c r="O99" s="92"/>
      <c r="P99" s="93"/>
      <c r="Q99" s="91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3"/>
      <c r="AD99" s="91"/>
      <c r="AE99" s="92"/>
      <c r="AF99" s="92"/>
      <c r="AG99" s="199"/>
      <c r="AJ99" s="311" t="s">
        <v>108</v>
      </c>
      <c r="AK99" s="307" t="s">
        <v>21</v>
      </c>
      <c r="AL99" s="412"/>
      <c r="AM99" s="74"/>
      <c r="AN99" s="74"/>
      <c r="AO99" s="75">
        <f>'02　受診者数'!T94</f>
        <v>0</v>
      </c>
      <c r="AP99" s="198"/>
      <c r="AQ99" s="170"/>
      <c r="AR99" s="90"/>
      <c r="AS99" s="91"/>
      <c r="AT99" s="92"/>
      <c r="AU99" s="92"/>
      <c r="AV99" s="92"/>
      <c r="AW99" s="92"/>
      <c r="AX99" s="92"/>
      <c r="AY99" s="93"/>
      <c r="AZ99" s="91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3"/>
      <c r="BM99" s="91"/>
      <c r="BN99" s="92"/>
      <c r="BO99" s="92"/>
      <c r="BP99" s="199"/>
      <c r="BR99" s="63"/>
      <c r="BS99" s="65" t="s">
        <v>22</v>
      </c>
      <c r="BT99" s="68"/>
      <c r="BU99" s="112" t="e">
        <f>((BW49+BX49)-BY49)/BV50</f>
        <v>#DIV/0!</v>
      </c>
      <c r="BV99" s="112" t="e">
        <f t="shared" si="64"/>
        <v>#DIV/0!</v>
      </c>
      <c r="BW99" s="112" t="e">
        <f t="shared" si="57"/>
        <v>#DIV/0!</v>
      </c>
      <c r="BX99" s="112" t="e">
        <f t="shared" si="58"/>
        <v>#DIV/0!</v>
      </c>
      <c r="BY99" s="112" t="e">
        <f t="shared" si="59"/>
        <v>#DIV/0!</v>
      </c>
      <c r="BZ99" s="113" t="e">
        <f t="shared" si="65"/>
        <v>#DIV/0!</v>
      </c>
      <c r="CA99" s="112" t="e">
        <f t="shared" si="66"/>
        <v>#DIV/0!</v>
      </c>
      <c r="CB99" s="112" t="e">
        <f t="shared" si="67"/>
        <v>#DIV/0!</v>
      </c>
    </row>
    <row r="100" spans="1:80">
      <c r="A100" s="312"/>
      <c r="B100" s="308"/>
      <c r="C100" s="413"/>
      <c r="D100" s="74"/>
      <c r="E100" s="74"/>
      <c r="F100" s="78">
        <f>'02　受診者数'!S95</f>
        <v>0</v>
      </c>
      <c r="G100" s="196"/>
      <c r="H100" s="171"/>
      <c r="I100" s="88"/>
      <c r="J100" s="89"/>
      <c r="K100" s="84"/>
      <c r="L100" s="84"/>
      <c r="M100" s="84"/>
      <c r="N100" s="84"/>
      <c r="O100" s="84"/>
      <c r="P100" s="85"/>
      <c r="Q100" s="89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5"/>
      <c r="AD100" s="89"/>
      <c r="AE100" s="84"/>
      <c r="AF100" s="84"/>
      <c r="AG100" s="197"/>
      <c r="AJ100" s="312"/>
      <c r="AK100" s="308"/>
      <c r="AL100" s="413"/>
      <c r="AM100" s="74"/>
      <c r="AN100" s="74"/>
      <c r="AO100" s="78">
        <f>'02　受診者数'!T95</f>
        <v>0</v>
      </c>
      <c r="AP100" s="196"/>
      <c r="AQ100" s="171"/>
      <c r="AR100" s="88"/>
      <c r="AS100" s="89"/>
      <c r="AT100" s="84"/>
      <c r="AU100" s="84"/>
      <c r="AV100" s="84"/>
      <c r="AW100" s="84"/>
      <c r="AX100" s="84"/>
      <c r="AY100" s="85"/>
      <c r="AZ100" s="89"/>
      <c r="BA100" s="84"/>
      <c r="BB100" s="84"/>
      <c r="BC100" s="84"/>
      <c r="BD100" s="84"/>
      <c r="BE100" s="84"/>
      <c r="BF100" s="84"/>
      <c r="BG100" s="84"/>
      <c r="BH100" s="84"/>
      <c r="BI100" s="84"/>
      <c r="BJ100" s="84"/>
      <c r="BK100" s="84"/>
      <c r="BL100" s="85"/>
      <c r="BM100" s="89"/>
      <c r="BN100" s="84"/>
      <c r="BO100" s="84"/>
      <c r="BP100" s="197"/>
      <c r="BR100" s="64"/>
      <c r="BS100" s="65" t="s">
        <v>4</v>
      </c>
      <c r="BT100" s="68"/>
      <c r="BU100" s="112" t="e">
        <f>((BW50+BX50)-BY50)/BV50</f>
        <v>#DIV/0!</v>
      </c>
      <c r="BV100" s="112" t="e">
        <f t="shared" si="64"/>
        <v>#DIV/0!</v>
      </c>
      <c r="BW100" s="112" t="e">
        <f t="shared" si="57"/>
        <v>#DIV/0!</v>
      </c>
      <c r="BX100" s="112" t="e">
        <f t="shared" si="58"/>
        <v>#DIV/0!</v>
      </c>
      <c r="BY100" s="112" t="e">
        <f t="shared" si="59"/>
        <v>#DIV/0!</v>
      </c>
      <c r="BZ100" s="113" t="e">
        <f t="shared" si="65"/>
        <v>#DIV/0!</v>
      </c>
      <c r="CA100" s="112" t="e">
        <f t="shared" si="66"/>
        <v>#DIV/0!</v>
      </c>
      <c r="CB100" s="112" t="e">
        <f t="shared" si="67"/>
        <v>#DIV/0!</v>
      </c>
    </row>
    <row r="101" spans="1:80">
      <c r="A101" s="312"/>
      <c r="B101" s="307" t="s">
        <v>22</v>
      </c>
      <c r="C101" s="412"/>
      <c r="D101" s="74"/>
      <c r="E101" s="74"/>
      <c r="F101" s="75">
        <f>'02　受診者数'!S96</f>
        <v>0</v>
      </c>
      <c r="G101" s="192"/>
      <c r="H101" s="172"/>
      <c r="I101" s="86"/>
      <c r="J101" s="81"/>
      <c r="K101" s="82"/>
      <c r="L101" s="82"/>
      <c r="M101" s="82"/>
      <c r="N101" s="82"/>
      <c r="O101" s="82"/>
      <c r="P101" s="83"/>
      <c r="Q101" s="81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3"/>
      <c r="AD101" s="81"/>
      <c r="AE101" s="82"/>
      <c r="AF101" s="82"/>
      <c r="AG101" s="193"/>
      <c r="AJ101" s="312"/>
      <c r="AK101" s="307" t="s">
        <v>22</v>
      </c>
      <c r="AL101" s="412"/>
      <c r="AM101" s="74"/>
      <c r="AN101" s="74"/>
      <c r="AO101" s="75">
        <f>'02　受診者数'!T96</f>
        <v>0</v>
      </c>
      <c r="AP101" s="192"/>
      <c r="AQ101" s="172"/>
      <c r="AR101" s="86"/>
      <c r="AS101" s="81"/>
      <c r="AT101" s="82"/>
      <c r="AU101" s="82"/>
      <c r="AV101" s="82"/>
      <c r="AW101" s="82"/>
      <c r="AX101" s="82"/>
      <c r="AY101" s="83"/>
      <c r="AZ101" s="81"/>
      <c r="BA101" s="82"/>
      <c r="BB101" s="82"/>
      <c r="BC101" s="82"/>
      <c r="BD101" s="82"/>
      <c r="BE101" s="82"/>
      <c r="BF101" s="82"/>
      <c r="BG101" s="82"/>
      <c r="BH101" s="82"/>
      <c r="BI101" s="82"/>
      <c r="BJ101" s="82"/>
      <c r="BK101" s="82"/>
      <c r="BL101" s="83"/>
      <c r="BM101" s="81"/>
      <c r="BN101" s="82"/>
      <c r="BO101" s="82"/>
      <c r="BP101" s="193"/>
      <c r="BR101" s="62" t="s">
        <v>59</v>
      </c>
      <c r="BS101" s="65" t="s">
        <v>21</v>
      </c>
      <c r="BT101" s="68"/>
      <c r="BU101" s="112" t="e">
        <f>((BW51+BX51)-BY51)/BV53</f>
        <v>#DIV/0!</v>
      </c>
      <c r="BV101" s="112" t="e">
        <f t="shared" si="64"/>
        <v>#DIV/0!</v>
      </c>
      <c r="BW101" s="112" t="e">
        <f t="shared" si="57"/>
        <v>#DIV/0!</v>
      </c>
      <c r="BX101" s="112" t="e">
        <f>CR51/CG51</f>
        <v>#DIV/0!</v>
      </c>
      <c r="BY101" s="112" t="e">
        <f t="shared" si="59"/>
        <v>#DIV/0!</v>
      </c>
      <c r="BZ101" s="113" t="e">
        <f t="shared" si="65"/>
        <v>#DIV/0!</v>
      </c>
      <c r="CA101" s="112" t="e">
        <f t="shared" si="66"/>
        <v>#DIV/0!</v>
      </c>
      <c r="CB101" s="112" t="e">
        <f t="shared" si="67"/>
        <v>#DIV/0!</v>
      </c>
    </row>
    <row r="102" spans="1:80" ht="14.25" customHeight="1">
      <c r="A102" s="312"/>
      <c r="B102" s="308"/>
      <c r="C102" s="413"/>
      <c r="D102" s="74"/>
      <c r="E102" s="74"/>
      <c r="F102" s="78">
        <f>'02　受診者数'!S97</f>
        <v>0</v>
      </c>
      <c r="G102" s="196"/>
      <c r="H102" s="171"/>
      <c r="I102" s="94"/>
      <c r="J102" s="89"/>
      <c r="K102" s="84"/>
      <c r="L102" s="84"/>
      <c r="M102" s="84"/>
      <c r="N102" s="84"/>
      <c r="O102" s="84"/>
      <c r="P102" s="85"/>
      <c r="Q102" s="89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5"/>
      <c r="AD102" s="89"/>
      <c r="AE102" s="84"/>
      <c r="AF102" s="84"/>
      <c r="AG102" s="197"/>
      <c r="AJ102" s="312"/>
      <c r="AK102" s="308"/>
      <c r="AL102" s="413"/>
      <c r="AM102" s="74"/>
      <c r="AN102" s="74"/>
      <c r="AO102" s="78">
        <f>'02　受診者数'!T97</f>
        <v>0</v>
      </c>
      <c r="AP102" s="196"/>
      <c r="AQ102" s="171"/>
      <c r="AR102" s="94"/>
      <c r="AS102" s="89"/>
      <c r="AT102" s="84"/>
      <c r="AU102" s="84"/>
      <c r="AV102" s="84"/>
      <c r="AW102" s="84"/>
      <c r="AX102" s="84"/>
      <c r="AY102" s="85"/>
      <c r="AZ102" s="89"/>
      <c r="BA102" s="84"/>
      <c r="BB102" s="84"/>
      <c r="BC102" s="84"/>
      <c r="BD102" s="84"/>
      <c r="BE102" s="84"/>
      <c r="BF102" s="84"/>
      <c r="BG102" s="84"/>
      <c r="BH102" s="84"/>
      <c r="BI102" s="84"/>
      <c r="BJ102" s="84"/>
      <c r="BK102" s="84"/>
      <c r="BL102" s="85"/>
      <c r="BM102" s="89"/>
      <c r="BN102" s="84"/>
      <c r="BO102" s="84"/>
      <c r="BP102" s="197"/>
      <c r="BR102" s="63"/>
      <c r="BS102" s="65" t="s">
        <v>22</v>
      </c>
      <c r="BT102" s="68"/>
      <c r="BU102" s="112" t="e">
        <f>((BW52+BX52)-BY52)/BV53</f>
        <v>#DIV/0!</v>
      </c>
      <c r="BV102" s="112" t="e">
        <f t="shared" si="64"/>
        <v>#DIV/0!</v>
      </c>
      <c r="BW102" s="112" t="e">
        <f t="shared" si="57"/>
        <v>#DIV/0!</v>
      </c>
      <c r="BX102" s="112" t="e">
        <f>CR52/CG52</f>
        <v>#DIV/0!</v>
      </c>
      <c r="BY102" s="112" t="e">
        <f t="shared" si="59"/>
        <v>#DIV/0!</v>
      </c>
      <c r="BZ102" s="113" t="e">
        <f t="shared" si="65"/>
        <v>#DIV/0!</v>
      </c>
      <c r="CA102" s="112" t="e">
        <f t="shared" si="66"/>
        <v>#DIV/0!</v>
      </c>
      <c r="CB102" s="112" t="e">
        <f t="shared" si="67"/>
        <v>#DIV/0!</v>
      </c>
    </row>
    <row r="103" spans="1:80" ht="14.25" customHeight="1">
      <c r="A103" s="312"/>
      <c r="B103" s="307" t="s">
        <v>4</v>
      </c>
      <c r="C103" s="412"/>
      <c r="D103" s="74"/>
      <c r="E103" s="74"/>
      <c r="F103" s="75">
        <f>'02　受診者数'!S98</f>
        <v>0</v>
      </c>
      <c r="G103" s="192"/>
      <c r="H103" s="172"/>
      <c r="I103" s="87"/>
      <c r="J103" s="81"/>
      <c r="K103" s="82"/>
      <c r="L103" s="82"/>
      <c r="M103" s="82"/>
      <c r="N103" s="82"/>
      <c r="O103" s="82"/>
      <c r="P103" s="83"/>
      <c r="Q103" s="81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3"/>
      <c r="AD103" s="81"/>
      <c r="AE103" s="82"/>
      <c r="AF103" s="82"/>
      <c r="AG103" s="193"/>
      <c r="AJ103" s="312"/>
      <c r="AK103" s="307" t="s">
        <v>4</v>
      </c>
      <c r="AL103" s="412"/>
      <c r="AM103" s="74"/>
      <c r="AN103" s="74"/>
      <c r="AO103" s="75">
        <f>'02　受診者数'!T98</f>
        <v>0</v>
      </c>
      <c r="AP103" s="192"/>
      <c r="AQ103" s="172"/>
      <c r="AR103" s="87"/>
      <c r="AS103" s="81"/>
      <c r="AT103" s="82"/>
      <c r="AU103" s="82"/>
      <c r="AV103" s="82"/>
      <c r="AW103" s="82"/>
      <c r="AX103" s="82"/>
      <c r="AY103" s="83"/>
      <c r="AZ103" s="81"/>
      <c r="BA103" s="82"/>
      <c r="BB103" s="82"/>
      <c r="BC103" s="82"/>
      <c r="BD103" s="82"/>
      <c r="BE103" s="82"/>
      <c r="BF103" s="82"/>
      <c r="BG103" s="82"/>
      <c r="BH103" s="82"/>
      <c r="BI103" s="82"/>
      <c r="BJ103" s="82"/>
      <c r="BK103" s="82"/>
      <c r="BL103" s="83"/>
      <c r="BM103" s="81"/>
      <c r="BN103" s="82"/>
      <c r="BO103" s="82"/>
      <c r="BP103" s="193"/>
      <c r="BR103" s="64"/>
      <c r="BS103" s="65" t="s">
        <v>4</v>
      </c>
      <c r="BT103" s="68"/>
      <c r="BU103" s="112" t="e">
        <f>((BW53+BX53)-BY53)/BV53</f>
        <v>#DIV/0!</v>
      </c>
      <c r="BV103" s="112" t="e">
        <f t="shared" si="64"/>
        <v>#DIV/0!</v>
      </c>
      <c r="BW103" s="112" t="e">
        <f t="shared" si="57"/>
        <v>#DIV/0!</v>
      </c>
      <c r="BX103" s="112" t="e">
        <f>CR53/CG53</f>
        <v>#DIV/0!</v>
      </c>
      <c r="BY103" s="112" t="e">
        <f t="shared" si="59"/>
        <v>#DIV/0!</v>
      </c>
      <c r="BZ103" s="113" t="e">
        <f t="shared" si="65"/>
        <v>#DIV/0!</v>
      </c>
      <c r="CA103" s="112" t="e">
        <f t="shared" si="66"/>
        <v>#DIV/0!</v>
      </c>
      <c r="CB103" s="112" t="e">
        <f t="shared" si="67"/>
        <v>#DIV/0!</v>
      </c>
    </row>
    <row r="104" spans="1:80" ht="14.25" customHeight="1" thickBot="1">
      <c r="A104" s="313"/>
      <c r="B104" s="308"/>
      <c r="C104" s="413"/>
      <c r="D104" s="70">
        <f>D26+D32+D38+D44+D50+D56+D62+D68+D74+D80+D86+D92+D98</f>
        <v>0</v>
      </c>
      <c r="E104" s="70">
        <f t="shared" ref="E104" si="68">E26+E32+E38+E44+E50+E56+E62+E68+E74+E80+E86+E92+E98</f>
        <v>0</v>
      </c>
      <c r="F104" s="78">
        <f>'02　受診者数'!S99</f>
        <v>0</v>
      </c>
      <c r="G104" s="200"/>
      <c r="H104" s="201"/>
      <c r="I104" s="202"/>
      <c r="J104" s="203"/>
      <c r="K104" s="204"/>
      <c r="L104" s="204"/>
      <c r="M104" s="204"/>
      <c r="N104" s="204"/>
      <c r="O104" s="204"/>
      <c r="P104" s="205"/>
      <c r="Q104" s="203"/>
      <c r="R104" s="204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5"/>
      <c r="AD104" s="203"/>
      <c r="AE104" s="204"/>
      <c r="AF104" s="204"/>
      <c r="AG104" s="206"/>
      <c r="AJ104" s="313"/>
      <c r="AK104" s="308"/>
      <c r="AL104" s="413"/>
      <c r="AM104" s="70">
        <f>AM26+AM32+AM38+AM44+AM50+AM56+AM62+AM68+AM74+AM80+AM86+AM92+AM98</f>
        <v>0</v>
      </c>
      <c r="AN104" s="70">
        <f>AN26+AN32+AN38+AN44+AN50+AN56+AN62+AN68+AN74+AN80+AN86+AN92+AN98</f>
        <v>0</v>
      </c>
      <c r="AO104" s="78">
        <f>'02　受診者数'!T99</f>
        <v>0</v>
      </c>
      <c r="AP104" s="200"/>
      <c r="AQ104" s="201"/>
      <c r="AR104" s="202"/>
      <c r="AS104" s="203"/>
      <c r="AT104" s="204"/>
      <c r="AU104" s="204"/>
      <c r="AV104" s="204"/>
      <c r="AW104" s="204"/>
      <c r="AX104" s="204"/>
      <c r="AY104" s="205"/>
      <c r="AZ104" s="203"/>
      <c r="BA104" s="204"/>
      <c r="BB104" s="204"/>
      <c r="BC104" s="204"/>
      <c r="BD104" s="204"/>
      <c r="BE104" s="204"/>
      <c r="BF104" s="204"/>
      <c r="BG104" s="204"/>
      <c r="BH104" s="204"/>
      <c r="BI104" s="204"/>
      <c r="BJ104" s="204"/>
      <c r="BK104" s="204"/>
      <c r="BL104" s="205"/>
      <c r="BM104" s="203"/>
      <c r="BN104" s="204"/>
      <c r="BO104" s="204"/>
      <c r="BP104" s="206"/>
      <c r="BR104" s="62" t="s">
        <v>60</v>
      </c>
      <c r="BS104" s="65" t="s">
        <v>21</v>
      </c>
      <c r="BT104" s="68"/>
      <c r="BU104" s="112" t="e">
        <f>((BW54+BX54)+(BW57+BX57)-BY54-BY57)/BV56</f>
        <v>#DIV/0!</v>
      </c>
      <c r="BV104" s="112" t="e">
        <f t="shared" ref="BV104:BV110" si="69">CG54/BX54</f>
        <v>#DIV/0!</v>
      </c>
      <c r="BW104" s="112" t="e">
        <f t="shared" si="57"/>
        <v>#DIV/0!</v>
      </c>
      <c r="BX104" s="112" t="e">
        <f t="shared" si="58"/>
        <v>#DIV/0!</v>
      </c>
      <c r="BY104" s="112" t="e">
        <f t="shared" si="59"/>
        <v>#DIV/0!</v>
      </c>
      <c r="BZ104" s="113" t="e">
        <f t="shared" si="65"/>
        <v>#DIV/0!</v>
      </c>
      <c r="CA104" s="112" t="e">
        <f t="shared" si="66"/>
        <v>#DIV/0!</v>
      </c>
      <c r="CB104" s="112" t="e">
        <f t="shared" si="67"/>
        <v>#DIV/0!</v>
      </c>
    </row>
    <row r="105" spans="1:80" ht="14.25" customHeight="1" thickTop="1">
      <c r="A105" t="s">
        <v>134</v>
      </c>
      <c r="D105" s="290">
        <f>D26+D32+D38+D44+D50+D56+D62+D68+D74+D80</f>
        <v>0</v>
      </c>
      <c r="E105" s="290">
        <f>E26+E32+E38+E44+E50+E56+E62+E68+E74+E80</f>
        <v>0</v>
      </c>
      <c r="F105" s="78">
        <f>'02　受診者数'!S100</f>
        <v>0</v>
      </c>
      <c r="G105" s="290">
        <f>G26+G32+G38+G44+G50+G56+G62+G68+G74+G80</f>
        <v>0</v>
      </c>
      <c r="I105" s="290">
        <f>SUM(I24,I30,I36,I42,I48,I54,I60,I66,I72,I78)</f>
        <v>0</v>
      </c>
      <c r="J105" s="290">
        <f>J26+J32+J38+J44+J50+J56+J62+J68+J74+J80</f>
        <v>0</v>
      </c>
      <c r="K105" s="290">
        <f t="shared" ref="K105:AF105" si="70">K26+K32+K38+K44+K50+K56+K62+K68+K74+K80</f>
        <v>0</v>
      </c>
      <c r="L105" s="290">
        <f t="shared" si="70"/>
        <v>0</v>
      </c>
      <c r="M105" s="290">
        <f t="shared" si="70"/>
        <v>0</v>
      </c>
      <c r="N105" s="290">
        <f t="shared" si="70"/>
        <v>0</v>
      </c>
      <c r="O105" s="290">
        <f t="shared" si="70"/>
        <v>0</v>
      </c>
      <c r="P105" s="290">
        <f t="shared" si="70"/>
        <v>0</v>
      </c>
      <c r="Q105" s="290">
        <f t="shared" si="70"/>
        <v>0</v>
      </c>
      <c r="R105" s="290">
        <f t="shared" si="70"/>
        <v>0</v>
      </c>
      <c r="S105" s="290">
        <f t="shared" si="70"/>
        <v>0</v>
      </c>
      <c r="T105" s="290">
        <f t="shared" si="70"/>
        <v>0</v>
      </c>
      <c r="U105" s="290">
        <f t="shared" si="70"/>
        <v>0</v>
      </c>
      <c r="V105" s="290">
        <f t="shared" si="70"/>
        <v>0</v>
      </c>
      <c r="W105" s="290">
        <f t="shared" si="70"/>
        <v>0</v>
      </c>
      <c r="X105" s="290">
        <f t="shared" si="70"/>
        <v>0</v>
      </c>
      <c r="Y105" s="290">
        <f t="shared" si="70"/>
        <v>0</v>
      </c>
      <c r="Z105" s="290">
        <f t="shared" si="70"/>
        <v>0</v>
      </c>
      <c r="AA105" s="290">
        <f t="shared" si="70"/>
        <v>0</v>
      </c>
      <c r="AB105" s="290">
        <f t="shared" si="70"/>
        <v>0</v>
      </c>
      <c r="AC105" s="290">
        <f t="shared" si="70"/>
        <v>0</v>
      </c>
      <c r="AD105" s="290">
        <f t="shared" si="70"/>
        <v>0</v>
      </c>
      <c r="AE105" s="290">
        <f t="shared" si="70"/>
        <v>0</v>
      </c>
      <c r="AF105" s="290">
        <f t="shared" si="70"/>
        <v>0</v>
      </c>
      <c r="AG105" s="290">
        <f>AG26+AG32+AG38+AG44+AG50+AG56+AG62+AG68+AG74+AG80</f>
        <v>0</v>
      </c>
      <c r="AJ105" t="s">
        <v>134</v>
      </c>
      <c r="AM105" s="290">
        <f>AM26+AM32+AM38+AM44+AM50+AM56+AM62+AM68+AM74+AM80</f>
        <v>0</v>
      </c>
      <c r="AN105">
        <f>AN26+AN32+AN38+AN44+AN50+AN56+AN62+AN68+AN74+AN80</f>
        <v>0</v>
      </c>
      <c r="AO105">
        <f>'02　受診者数'!BB100</f>
        <v>0</v>
      </c>
      <c r="AP105">
        <f>AP26+AP32+AP38+AP44+AP50+AP56+AP62+AP68+AP74+AP80</f>
        <v>0</v>
      </c>
      <c r="AR105">
        <f>SUM(AR24,AR30,AR36,AR42,AR48,AR54,AR60,AR66,AR72,AR78)</f>
        <v>0</v>
      </c>
      <c r="AS105">
        <f>AS26+AS32+AS38+AS44+AS50+AS56+AS62+AS68+AS74+AS80</f>
        <v>0</v>
      </c>
      <c r="AT105">
        <f t="shared" ref="AT105:BO105" si="71">AT26+AT32+AT38+AT44+AT50+AT56+AT62+AT68+AT74+AT80</f>
        <v>0</v>
      </c>
      <c r="AU105">
        <f t="shared" si="71"/>
        <v>0</v>
      </c>
      <c r="AV105">
        <f t="shared" si="71"/>
        <v>0</v>
      </c>
      <c r="AW105">
        <f t="shared" si="71"/>
        <v>0</v>
      </c>
      <c r="AX105">
        <f t="shared" si="71"/>
        <v>0</v>
      </c>
      <c r="AY105">
        <f t="shared" si="71"/>
        <v>0</v>
      </c>
      <c r="AZ105">
        <f t="shared" si="71"/>
        <v>0</v>
      </c>
      <c r="BA105">
        <f t="shared" si="71"/>
        <v>0</v>
      </c>
      <c r="BB105">
        <f t="shared" si="71"/>
        <v>0</v>
      </c>
      <c r="BC105">
        <f t="shared" si="71"/>
        <v>0</v>
      </c>
      <c r="BD105">
        <f t="shared" si="71"/>
        <v>0</v>
      </c>
      <c r="BE105">
        <f t="shared" si="71"/>
        <v>0</v>
      </c>
      <c r="BF105">
        <f t="shared" si="71"/>
        <v>0</v>
      </c>
      <c r="BG105">
        <f t="shared" si="71"/>
        <v>0</v>
      </c>
      <c r="BH105">
        <f t="shared" si="71"/>
        <v>0</v>
      </c>
      <c r="BI105">
        <f t="shared" si="71"/>
        <v>0</v>
      </c>
      <c r="BJ105">
        <f t="shared" si="71"/>
        <v>0</v>
      </c>
      <c r="BK105">
        <f t="shared" si="71"/>
        <v>0</v>
      </c>
      <c r="BL105">
        <f t="shared" si="71"/>
        <v>0</v>
      </c>
      <c r="BM105">
        <f t="shared" si="71"/>
        <v>0</v>
      </c>
      <c r="BN105">
        <f t="shared" si="71"/>
        <v>0</v>
      </c>
      <c r="BO105">
        <f t="shared" si="71"/>
        <v>0</v>
      </c>
      <c r="BP105" s="290">
        <f>BP26+BP32+BP38+BP44+BP50+BP56+BP62+BP68+BP74+BP80</f>
        <v>0</v>
      </c>
      <c r="BR105" s="63"/>
      <c r="BS105" s="65" t="s">
        <v>22</v>
      </c>
      <c r="BT105" s="68"/>
      <c r="BU105" s="112" t="e">
        <f>((BW55+BX55)+(BW58+BX58)-BY55-BY58)/BV56</f>
        <v>#DIV/0!</v>
      </c>
      <c r="BV105" s="112" t="e">
        <f t="shared" si="69"/>
        <v>#DIV/0!</v>
      </c>
      <c r="BW105" s="112" t="e">
        <f t="shared" si="57"/>
        <v>#DIV/0!</v>
      </c>
      <c r="BX105" s="112" t="e">
        <f t="shared" si="58"/>
        <v>#DIV/0!</v>
      </c>
      <c r="BY105" s="112" t="e">
        <f t="shared" si="59"/>
        <v>#DIV/0!</v>
      </c>
      <c r="BZ105" s="113" t="e">
        <f t="shared" si="65"/>
        <v>#DIV/0!</v>
      </c>
      <c r="CA105" s="112" t="e">
        <f t="shared" si="66"/>
        <v>#DIV/0!</v>
      </c>
      <c r="CB105" s="112" t="e">
        <f t="shared" si="67"/>
        <v>#DIV/0!</v>
      </c>
    </row>
    <row r="106" spans="1:80" ht="14.25" customHeight="1">
      <c r="A106" t="s">
        <v>139</v>
      </c>
      <c r="D106" s="290">
        <f>D26+D32+D38+D44</f>
        <v>0</v>
      </c>
      <c r="E106" s="290">
        <f>E26+E32+E38+E44</f>
        <v>0</v>
      </c>
      <c r="F106" s="78">
        <f>'02　受診者数'!S101</f>
        <v>0</v>
      </c>
      <c r="G106">
        <f>G26+G32+G38+G44</f>
        <v>0</v>
      </c>
      <c r="I106" s="290">
        <f>SUM(I24,I30,I36,I42)</f>
        <v>0</v>
      </c>
      <c r="J106">
        <f>J26+J32+J38+J44</f>
        <v>0</v>
      </c>
      <c r="K106">
        <f t="shared" ref="K106:AG106" si="72">K26+K32+K38+K44</f>
        <v>0</v>
      </c>
      <c r="L106">
        <f t="shared" si="72"/>
        <v>0</v>
      </c>
      <c r="M106">
        <f t="shared" si="72"/>
        <v>0</v>
      </c>
      <c r="N106">
        <f t="shared" si="72"/>
        <v>0</v>
      </c>
      <c r="O106">
        <f t="shared" si="72"/>
        <v>0</v>
      </c>
      <c r="P106">
        <f t="shared" si="72"/>
        <v>0</v>
      </c>
      <c r="Q106">
        <f t="shared" si="72"/>
        <v>0</v>
      </c>
      <c r="R106">
        <f t="shared" si="72"/>
        <v>0</v>
      </c>
      <c r="S106">
        <f t="shared" si="72"/>
        <v>0</v>
      </c>
      <c r="T106">
        <f t="shared" si="72"/>
        <v>0</v>
      </c>
      <c r="U106">
        <f t="shared" si="72"/>
        <v>0</v>
      </c>
      <c r="V106">
        <f t="shared" si="72"/>
        <v>0</v>
      </c>
      <c r="W106">
        <f t="shared" si="72"/>
        <v>0</v>
      </c>
      <c r="X106">
        <f t="shared" si="72"/>
        <v>0</v>
      </c>
      <c r="Y106">
        <f t="shared" si="72"/>
        <v>0</v>
      </c>
      <c r="Z106">
        <f t="shared" si="72"/>
        <v>0</v>
      </c>
      <c r="AA106">
        <f t="shared" si="72"/>
        <v>0</v>
      </c>
      <c r="AB106">
        <f t="shared" si="72"/>
        <v>0</v>
      </c>
      <c r="AC106">
        <f t="shared" si="72"/>
        <v>0</v>
      </c>
      <c r="AD106">
        <f t="shared" si="72"/>
        <v>0</v>
      </c>
      <c r="AE106">
        <f t="shared" si="72"/>
        <v>0</v>
      </c>
      <c r="AF106">
        <f t="shared" si="72"/>
        <v>0</v>
      </c>
      <c r="AG106">
        <f t="shared" si="72"/>
        <v>0</v>
      </c>
      <c r="AJ106" t="s">
        <v>139</v>
      </c>
      <c r="AM106">
        <f>AM26+AM32+AM38+AM44</f>
        <v>0</v>
      </c>
      <c r="AN106">
        <f>AN26+AN32+AN38+AN44</f>
        <v>0</v>
      </c>
      <c r="AO106">
        <f>'02　受診者数'!BB101</f>
        <v>0</v>
      </c>
      <c r="AP106" s="269">
        <f>AP26+AP32+AP38+AP44</f>
        <v>0</v>
      </c>
      <c r="AQ106" s="269"/>
      <c r="AR106" s="269">
        <f>SUM(AR24,AR30,AR36,AR42)</f>
        <v>0</v>
      </c>
      <c r="AS106" s="269">
        <f>AS26+AS32+AS38+AS44</f>
        <v>0</v>
      </c>
      <c r="AT106">
        <f>AT26+AT32+AT38+AT44</f>
        <v>0</v>
      </c>
      <c r="AU106">
        <f t="shared" ref="AU106:BP106" si="73">AU26+AU32+AU38+AU44</f>
        <v>0</v>
      </c>
      <c r="AV106">
        <f t="shared" si="73"/>
        <v>0</v>
      </c>
      <c r="AW106">
        <f t="shared" si="73"/>
        <v>0</v>
      </c>
      <c r="AX106">
        <f t="shared" si="73"/>
        <v>0</v>
      </c>
      <c r="AY106">
        <f t="shared" si="73"/>
        <v>0</v>
      </c>
      <c r="AZ106">
        <f t="shared" si="73"/>
        <v>0</v>
      </c>
      <c r="BA106">
        <f t="shared" si="73"/>
        <v>0</v>
      </c>
      <c r="BB106">
        <f t="shared" si="73"/>
        <v>0</v>
      </c>
      <c r="BC106">
        <f t="shared" si="73"/>
        <v>0</v>
      </c>
      <c r="BD106" s="269">
        <f t="shared" si="73"/>
        <v>0</v>
      </c>
      <c r="BE106" s="269">
        <f t="shared" si="73"/>
        <v>0</v>
      </c>
      <c r="BF106" s="269">
        <f t="shared" si="73"/>
        <v>0</v>
      </c>
      <c r="BG106" s="269">
        <f t="shared" si="73"/>
        <v>0</v>
      </c>
      <c r="BH106" s="269">
        <f t="shared" si="73"/>
        <v>0</v>
      </c>
      <c r="BI106">
        <f t="shared" si="73"/>
        <v>0</v>
      </c>
      <c r="BJ106">
        <f t="shared" si="73"/>
        <v>0</v>
      </c>
      <c r="BK106">
        <f t="shared" si="73"/>
        <v>0</v>
      </c>
      <c r="BL106">
        <f t="shared" si="73"/>
        <v>0</v>
      </c>
      <c r="BM106">
        <f t="shared" si="73"/>
        <v>0</v>
      </c>
      <c r="BN106">
        <f t="shared" si="73"/>
        <v>0</v>
      </c>
      <c r="BO106">
        <f t="shared" si="73"/>
        <v>0</v>
      </c>
      <c r="BP106">
        <f t="shared" si="73"/>
        <v>0</v>
      </c>
      <c r="BR106" s="64"/>
      <c r="BS106" s="65" t="s">
        <v>4</v>
      </c>
      <c r="BT106" s="68"/>
      <c r="BU106" s="112" t="e">
        <f>((BW56+BX56)+(BW59+BX59)-BY56-BY59)/BV56</f>
        <v>#DIV/0!</v>
      </c>
      <c r="BV106" s="112" t="e">
        <f t="shared" si="69"/>
        <v>#DIV/0!</v>
      </c>
      <c r="BW106" s="112" t="e">
        <f t="shared" si="57"/>
        <v>#DIV/0!</v>
      </c>
      <c r="BX106" s="112" t="e">
        <f t="shared" si="58"/>
        <v>#DIV/0!</v>
      </c>
      <c r="BY106" s="112" t="e">
        <f t="shared" si="59"/>
        <v>#DIV/0!</v>
      </c>
      <c r="BZ106" s="113" t="e">
        <f t="shared" si="65"/>
        <v>#DIV/0!</v>
      </c>
      <c r="CA106" s="112" t="e">
        <f t="shared" si="66"/>
        <v>#DIV/0!</v>
      </c>
      <c r="CB106" s="112" t="e">
        <f t="shared" si="67"/>
        <v>#DIV/0!</v>
      </c>
    </row>
    <row r="107" spans="1:80" ht="14.25" customHeight="1">
      <c r="A107" t="s">
        <v>137</v>
      </c>
      <c r="D107" s="290">
        <f>D50+D56+D62+D68+D74+D80</f>
        <v>0</v>
      </c>
      <c r="E107" s="290">
        <f>E50+E56+E62+E68+E74+E80</f>
        <v>0</v>
      </c>
      <c r="F107" s="78">
        <f>'02　受診者数'!S102</f>
        <v>0</v>
      </c>
      <c r="G107">
        <f>G50+G56+G62+G68+G74+G80</f>
        <v>0</v>
      </c>
      <c r="I107" s="290">
        <f>SUM(I48,I54,I60,I66,I72,I78)</f>
        <v>0</v>
      </c>
      <c r="J107">
        <f>J50+J56+J62+J68+J74+J80</f>
        <v>0</v>
      </c>
      <c r="K107">
        <f t="shared" ref="K107:AG107" si="74">K50+K56+K62+K68+K74+K80</f>
        <v>0</v>
      </c>
      <c r="L107">
        <f t="shared" si="74"/>
        <v>0</v>
      </c>
      <c r="M107">
        <f t="shared" si="74"/>
        <v>0</v>
      </c>
      <c r="N107">
        <f t="shared" si="74"/>
        <v>0</v>
      </c>
      <c r="O107">
        <f t="shared" si="74"/>
        <v>0</v>
      </c>
      <c r="P107">
        <f t="shared" si="74"/>
        <v>0</v>
      </c>
      <c r="Q107">
        <f t="shared" si="74"/>
        <v>0</v>
      </c>
      <c r="R107">
        <f t="shared" si="74"/>
        <v>0</v>
      </c>
      <c r="S107">
        <f t="shared" si="74"/>
        <v>0</v>
      </c>
      <c r="T107">
        <f t="shared" si="74"/>
        <v>0</v>
      </c>
      <c r="U107">
        <f t="shared" si="74"/>
        <v>0</v>
      </c>
      <c r="V107">
        <f t="shared" si="74"/>
        <v>0</v>
      </c>
      <c r="W107">
        <f t="shared" si="74"/>
        <v>0</v>
      </c>
      <c r="X107">
        <f t="shared" si="74"/>
        <v>0</v>
      </c>
      <c r="Y107">
        <f t="shared" si="74"/>
        <v>0</v>
      </c>
      <c r="Z107">
        <f t="shared" si="74"/>
        <v>0</v>
      </c>
      <c r="AA107">
        <f t="shared" si="74"/>
        <v>0</v>
      </c>
      <c r="AB107">
        <f t="shared" si="74"/>
        <v>0</v>
      </c>
      <c r="AC107">
        <f t="shared" si="74"/>
        <v>0</v>
      </c>
      <c r="AD107">
        <f t="shared" si="74"/>
        <v>0</v>
      </c>
      <c r="AE107">
        <f t="shared" si="74"/>
        <v>0</v>
      </c>
      <c r="AF107">
        <f t="shared" si="74"/>
        <v>0</v>
      </c>
      <c r="AG107">
        <f t="shared" si="74"/>
        <v>0</v>
      </c>
      <c r="AJ107" t="s">
        <v>137</v>
      </c>
      <c r="AM107">
        <f>AM50+AM56+AM62+AM68+AM74+AM80</f>
        <v>0</v>
      </c>
      <c r="AN107">
        <f>AN50+AN56+AN62+AN68+AN74+AN80</f>
        <v>0</v>
      </c>
      <c r="AO107">
        <f>'02　受診者数'!BB102</f>
        <v>0</v>
      </c>
      <c r="AP107">
        <f>AP50+AP56+AP62+AP68+AP74+AP80</f>
        <v>0</v>
      </c>
      <c r="AR107">
        <f>SUM(AR48,AR54,AR60,AR66,AR72,AR78)</f>
        <v>0</v>
      </c>
      <c r="AS107">
        <f>AS50+AS56+AS62+AS68+AS74+AS80</f>
        <v>0</v>
      </c>
      <c r="AT107">
        <f t="shared" ref="AT107:BP107" si="75">AT50+AT56+AT62+AT68+AT74+AT80</f>
        <v>0</v>
      </c>
      <c r="AU107">
        <f t="shared" si="75"/>
        <v>0</v>
      </c>
      <c r="AV107">
        <f t="shared" si="75"/>
        <v>0</v>
      </c>
      <c r="AW107">
        <f t="shared" si="75"/>
        <v>0</v>
      </c>
      <c r="AX107">
        <f t="shared" si="75"/>
        <v>0</v>
      </c>
      <c r="AY107">
        <f t="shared" si="75"/>
        <v>0</v>
      </c>
      <c r="AZ107">
        <f t="shared" si="75"/>
        <v>0</v>
      </c>
      <c r="BA107">
        <f t="shared" si="75"/>
        <v>0</v>
      </c>
      <c r="BB107">
        <f t="shared" si="75"/>
        <v>0</v>
      </c>
      <c r="BC107">
        <f t="shared" si="75"/>
        <v>0</v>
      </c>
      <c r="BD107">
        <f t="shared" si="75"/>
        <v>0</v>
      </c>
      <c r="BE107">
        <f t="shared" si="75"/>
        <v>0</v>
      </c>
      <c r="BF107">
        <f t="shared" si="75"/>
        <v>0</v>
      </c>
      <c r="BG107">
        <f t="shared" si="75"/>
        <v>0</v>
      </c>
      <c r="BH107">
        <f t="shared" si="75"/>
        <v>0</v>
      </c>
      <c r="BI107">
        <f t="shared" si="75"/>
        <v>0</v>
      </c>
      <c r="BJ107">
        <f t="shared" si="75"/>
        <v>0</v>
      </c>
      <c r="BK107">
        <f t="shared" si="75"/>
        <v>0</v>
      </c>
      <c r="BL107">
        <f t="shared" si="75"/>
        <v>0</v>
      </c>
      <c r="BM107">
        <f t="shared" si="75"/>
        <v>0</v>
      </c>
      <c r="BN107">
        <f t="shared" si="75"/>
        <v>0</v>
      </c>
      <c r="BO107">
        <f t="shared" si="75"/>
        <v>0</v>
      </c>
      <c r="BP107">
        <f t="shared" si="75"/>
        <v>0</v>
      </c>
      <c r="BR107" s="62" t="s">
        <v>61</v>
      </c>
      <c r="BS107" s="65" t="s">
        <v>21</v>
      </c>
      <c r="BT107" s="68"/>
      <c r="BU107" s="276"/>
      <c r="BV107" s="112" t="e">
        <f t="shared" si="69"/>
        <v>#DIV/0!</v>
      </c>
      <c r="BW107" s="112" t="e">
        <f t="shared" si="57"/>
        <v>#DIV/0!</v>
      </c>
      <c r="BX107" s="112" t="e">
        <f t="shared" si="58"/>
        <v>#DIV/0!</v>
      </c>
      <c r="BY107" s="112" t="e">
        <f t="shared" si="59"/>
        <v>#DIV/0!</v>
      </c>
      <c r="BZ107" s="113" t="e">
        <f t="shared" si="65"/>
        <v>#DIV/0!</v>
      </c>
      <c r="CA107" s="112" t="e">
        <f t="shared" si="66"/>
        <v>#DIV/0!</v>
      </c>
      <c r="CB107" s="112" t="e">
        <f t="shared" si="67"/>
        <v>#DIV/0!</v>
      </c>
    </row>
    <row r="108" spans="1:80" ht="14.25" customHeight="1">
      <c r="A108" t="s">
        <v>138</v>
      </c>
      <c r="D108" s="290">
        <f>D50+D56+D62+D68+D74+D80+D86+D92+D98</f>
        <v>0</v>
      </c>
      <c r="E108" s="290">
        <f>E50+E56+E62+E68+E74+E80+E86+E92+E98</f>
        <v>0</v>
      </c>
      <c r="F108" s="78">
        <f>'02　受診者数'!S103</f>
        <v>0</v>
      </c>
      <c r="G108" s="290">
        <f>G50+G56+G62+G68+G74+G80+G86+G92+G98</f>
        <v>0</v>
      </c>
      <c r="I108" s="290">
        <f>SUM(I48,I54,I60,I66,I72,I78,I84,I90,I96)</f>
        <v>0</v>
      </c>
      <c r="J108">
        <f>J50+J56+J62+J68+J74+J80+J86+J92+J98</f>
        <v>0</v>
      </c>
      <c r="K108">
        <f t="shared" ref="K108:AF108" si="76">K50+K56+K62+K68+K74+K80+K86+K92+K98</f>
        <v>0</v>
      </c>
      <c r="L108">
        <f t="shared" si="76"/>
        <v>0</v>
      </c>
      <c r="M108">
        <f t="shared" si="76"/>
        <v>0</v>
      </c>
      <c r="N108">
        <f t="shared" si="76"/>
        <v>0</v>
      </c>
      <c r="O108">
        <f t="shared" si="76"/>
        <v>0</v>
      </c>
      <c r="P108">
        <f t="shared" si="76"/>
        <v>0</v>
      </c>
      <c r="Q108">
        <f t="shared" si="76"/>
        <v>0</v>
      </c>
      <c r="R108">
        <f t="shared" si="76"/>
        <v>0</v>
      </c>
      <c r="S108">
        <f t="shared" si="76"/>
        <v>0</v>
      </c>
      <c r="T108">
        <f t="shared" si="76"/>
        <v>0</v>
      </c>
      <c r="U108">
        <f t="shared" si="76"/>
        <v>0</v>
      </c>
      <c r="V108">
        <f t="shared" si="76"/>
        <v>0</v>
      </c>
      <c r="W108">
        <f t="shared" si="76"/>
        <v>0</v>
      </c>
      <c r="X108">
        <f t="shared" si="76"/>
        <v>0</v>
      </c>
      <c r="Y108">
        <f t="shared" si="76"/>
        <v>0</v>
      </c>
      <c r="Z108">
        <f t="shared" si="76"/>
        <v>0</v>
      </c>
      <c r="AA108">
        <f t="shared" si="76"/>
        <v>0</v>
      </c>
      <c r="AB108">
        <f t="shared" si="76"/>
        <v>0</v>
      </c>
      <c r="AC108">
        <f t="shared" si="76"/>
        <v>0</v>
      </c>
      <c r="AD108">
        <f t="shared" si="76"/>
        <v>0</v>
      </c>
      <c r="AE108">
        <f t="shared" si="76"/>
        <v>0</v>
      </c>
      <c r="AF108">
        <f t="shared" si="76"/>
        <v>0</v>
      </c>
      <c r="AG108" s="290">
        <f>AG50+AG56+AG62+AG68+AG74+AG80+AG86+AG92+AG98</f>
        <v>0</v>
      </c>
      <c r="AJ108" t="s">
        <v>138</v>
      </c>
      <c r="AM108" s="290">
        <f>AM50+AM56+AM62+AM68+AM74+AM80+AM86+AM92+AM98</f>
        <v>0</v>
      </c>
      <c r="AN108">
        <f>AN50+AN56+AN62+AN68+AN74+AN80+AN86+AN92+AN98</f>
        <v>0</v>
      </c>
      <c r="AO108">
        <f>'02　受診者数'!BB103</f>
        <v>0</v>
      </c>
      <c r="AP108">
        <f>AP50+AP56+AP62+AP68+AP74+AP80+AP86+AP92+AP98</f>
        <v>0</v>
      </c>
      <c r="AR108">
        <f>SUM(AR48,AR54,AR60,AR66,AR72,AR78,AR84,AR90,AR96)</f>
        <v>0</v>
      </c>
      <c r="AS108">
        <f>AS50+AS56+AS62+AS68+AS74+AS80+AS86+AS92+AS98</f>
        <v>0</v>
      </c>
      <c r="AT108">
        <f t="shared" ref="AT108:BO108" si="77">AT50+AT56+AT62+AT68+AT74+AT80+AT86+AT92+AT98</f>
        <v>0</v>
      </c>
      <c r="AU108">
        <f t="shared" si="77"/>
        <v>0</v>
      </c>
      <c r="AV108">
        <f t="shared" si="77"/>
        <v>0</v>
      </c>
      <c r="AW108">
        <f t="shared" si="77"/>
        <v>0</v>
      </c>
      <c r="AX108">
        <f t="shared" si="77"/>
        <v>0</v>
      </c>
      <c r="AY108">
        <f t="shared" si="77"/>
        <v>0</v>
      </c>
      <c r="AZ108">
        <f t="shared" si="77"/>
        <v>0</v>
      </c>
      <c r="BA108">
        <f t="shared" si="77"/>
        <v>0</v>
      </c>
      <c r="BB108">
        <f t="shared" si="77"/>
        <v>0</v>
      </c>
      <c r="BC108">
        <f t="shared" si="77"/>
        <v>0</v>
      </c>
      <c r="BD108">
        <f t="shared" si="77"/>
        <v>0</v>
      </c>
      <c r="BE108">
        <f t="shared" si="77"/>
        <v>0</v>
      </c>
      <c r="BF108">
        <f t="shared" si="77"/>
        <v>0</v>
      </c>
      <c r="BG108">
        <f t="shared" si="77"/>
        <v>0</v>
      </c>
      <c r="BH108">
        <f t="shared" si="77"/>
        <v>0</v>
      </c>
      <c r="BI108">
        <f t="shared" si="77"/>
        <v>0</v>
      </c>
      <c r="BJ108">
        <f t="shared" si="77"/>
        <v>0</v>
      </c>
      <c r="BK108">
        <f t="shared" si="77"/>
        <v>0</v>
      </c>
      <c r="BL108">
        <f t="shared" si="77"/>
        <v>0</v>
      </c>
      <c r="BM108">
        <f t="shared" si="77"/>
        <v>0</v>
      </c>
      <c r="BN108">
        <f t="shared" si="77"/>
        <v>0</v>
      </c>
      <c r="BO108">
        <f t="shared" si="77"/>
        <v>0</v>
      </c>
      <c r="BP108">
        <f>BP50+BP56+BP62+BP68+BP74+BP80+BP86+BP92+BP98</f>
        <v>0</v>
      </c>
      <c r="BR108" s="63"/>
      <c r="BS108" s="65" t="s">
        <v>22</v>
      </c>
      <c r="BT108" s="68"/>
      <c r="BU108" s="276"/>
      <c r="BV108" s="112" t="e">
        <f t="shared" si="69"/>
        <v>#DIV/0!</v>
      </c>
      <c r="BW108" s="112" t="e">
        <f t="shared" si="57"/>
        <v>#DIV/0!</v>
      </c>
      <c r="BX108" s="112" t="e">
        <f t="shared" si="58"/>
        <v>#DIV/0!</v>
      </c>
      <c r="BY108" s="112" t="e">
        <f t="shared" si="59"/>
        <v>#DIV/0!</v>
      </c>
      <c r="BZ108" s="113" t="e">
        <f t="shared" si="65"/>
        <v>#DIV/0!</v>
      </c>
      <c r="CA108" s="112" t="e">
        <f t="shared" si="66"/>
        <v>#DIV/0!</v>
      </c>
      <c r="CB108" s="112" t="e">
        <f t="shared" si="67"/>
        <v>#DIV/0!</v>
      </c>
    </row>
    <row r="109" spans="1:80" ht="14.25" customHeight="1">
      <c r="A109" s="382" t="s">
        <v>107</v>
      </c>
      <c r="B109" s="382"/>
      <c r="C109" s="382"/>
      <c r="D109" s="382"/>
      <c r="E109" s="382"/>
      <c r="F109" s="382"/>
      <c r="G109" s="382"/>
      <c r="H109" s="382"/>
      <c r="I109" s="382"/>
      <c r="J109" s="382"/>
      <c r="K109" s="382"/>
      <c r="AJ109" s="382" t="s">
        <v>109</v>
      </c>
      <c r="AK109" s="382"/>
      <c r="AL109" s="382"/>
      <c r="AM109" s="382"/>
      <c r="AN109" s="382"/>
      <c r="AO109" s="382"/>
      <c r="AP109" s="382"/>
      <c r="AQ109" s="382"/>
      <c r="AR109" s="382"/>
      <c r="AS109" s="382"/>
      <c r="BR109" s="64"/>
      <c r="BS109" s="65" t="s">
        <v>4</v>
      </c>
      <c r="BT109" s="68"/>
      <c r="BU109" s="276"/>
      <c r="BV109" s="112" t="e">
        <f t="shared" si="69"/>
        <v>#DIV/0!</v>
      </c>
      <c r="BW109" s="112" t="e">
        <f t="shared" si="57"/>
        <v>#DIV/0!</v>
      </c>
      <c r="BX109" s="112" t="e">
        <f t="shared" si="58"/>
        <v>#DIV/0!</v>
      </c>
      <c r="BY109" s="112" t="e">
        <f t="shared" si="59"/>
        <v>#DIV/0!</v>
      </c>
      <c r="BZ109" s="113" t="e">
        <f t="shared" si="65"/>
        <v>#DIV/0!</v>
      </c>
      <c r="CA109" s="112" t="e">
        <f t="shared" si="66"/>
        <v>#DIV/0!</v>
      </c>
      <c r="CB109" s="112" t="e">
        <f t="shared" si="67"/>
        <v>#DIV/0!</v>
      </c>
    </row>
    <row r="110" spans="1:80" ht="14.25" customHeight="1">
      <c r="A110" s="383"/>
      <c r="B110" s="383"/>
      <c r="C110" s="383"/>
      <c r="D110" s="383"/>
      <c r="E110" s="383"/>
      <c r="F110" s="383"/>
      <c r="G110" s="383"/>
      <c r="H110" s="383"/>
      <c r="I110" s="383"/>
      <c r="J110" s="383"/>
      <c r="K110" s="383"/>
      <c r="AJ110" s="383"/>
      <c r="AK110" s="383"/>
      <c r="AL110" s="383"/>
      <c r="AM110" s="383"/>
      <c r="AN110" s="383"/>
      <c r="AO110" s="383"/>
      <c r="AP110" s="383"/>
      <c r="AQ110" s="383"/>
      <c r="AR110" s="383"/>
      <c r="AS110" s="383"/>
      <c r="BR110" s="242" t="s">
        <v>106</v>
      </c>
      <c r="BS110" s="65" t="s">
        <v>21</v>
      </c>
      <c r="BT110" s="68"/>
      <c r="BU110" s="112" t="e">
        <f>((BW60+BX60)-BY60)/BV62</f>
        <v>#DIV/0!</v>
      </c>
      <c r="BV110" s="112" t="e">
        <f t="shared" si="69"/>
        <v>#DIV/0!</v>
      </c>
      <c r="BW110" s="112" t="e">
        <f>(CG60-CR60-CS60)/CG60</f>
        <v>#DIV/0!</v>
      </c>
      <c r="BX110" s="112" t="e">
        <f>CR60/CG60</f>
        <v>#DIV/0!</v>
      </c>
      <c r="BY110" s="112" t="e">
        <f>CS60/CG60</f>
        <v>#DIV/0!</v>
      </c>
      <c r="BZ110" s="113" t="e">
        <f>CI60/BX60</f>
        <v>#DIV/0!</v>
      </c>
      <c r="CA110" s="112" t="e">
        <f>CI60/CG60</f>
        <v>#DIV/0!</v>
      </c>
      <c r="CB110" s="112" t="e">
        <f>CJ60/CI60</f>
        <v>#DIV/0!</v>
      </c>
    </row>
    <row r="111" spans="1:80" ht="14.25" customHeight="1">
      <c r="A111" s="404"/>
      <c r="B111" s="405"/>
      <c r="C111" s="406"/>
      <c r="D111" s="402" t="s">
        <v>69</v>
      </c>
      <c r="E111" s="402" t="s">
        <v>71</v>
      </c>
      <c r="F111" s="347" t="s">
        <v>82</v>
      </c>
      <c r="G111" s="347" t="s">
        <v>83</v>
      </c>
      <c r="H111" s="246"/>
      <c r="I111" s="347" t="s">
        <v>84</v>
      </c>
      <c r="J111" s="347" t="s">
        <v>85</v>
      </c>
      <c r="K111" s="347" t="s">
        <v>86</v>
      </c>
      <c r="L111" s="410" t="s">
        <v>87</v>
      </c>
      <c r="AJ111" s="404"/>
      <c r="AK111" s="405"/>
      <c r="AL111" s="406"/>
      <c r="AM111" s="402" t="s">
        <v>69</v>
      </c>
      <c r="AN111" s="402" t="s">
        <v>71</v>
      </c>
      <c r="AO111" s="347" t="s">
        <v>82</v>
      </c>
      <c r="AP111" s="347" t="s">
        <v>83</v>
      </c>
      <c r="AQ111" s="246"/>
      <c r="AR111" s="347" t="s">
        <v>84</v>
      </c>
      <c r="AS111" s="347" t="s">
        <v>85</v>
      </c>
      <c r="AT111" s="347" t="s">
        <v>86</v>
      </c>
      <c r="AU111" s="410" t="s">
        <v>87</v>
      </c>
      <c r="BR111" s="270"/>
      <c r="BS111" s="65" t="s">
        <v>22</v>
      </c>
      <c r="BT111" s="68"/>
      <c r="BU111" s="112" t="e">
        <f>((BW61+BX61)-BY61)/BV62</f>
        <v>#DIV/0!</v>
      </c>
      <c r="BV111" s="112" t="e">
        <f t="shared" ref="BV111:BV112" si="78">CG61/BX61</f>
        <v>#DIV/0!</v>
      </c>
      <c r="BW111" s="112" t="e">
        <f t="shared" ref="BW111:BW112" si="79">(CG61-CR61-CS61)/CG61</f>
        <v>#DIV/0!</v>
      </c>
      <c r="BX111" s="112" t="e">
        <f t="shared" ref="BX111:BX112" si="80">CR61/CG61</f>
        <v>#DIV/0!</v>
      </c>
      <c r="BY111" s="112" t="e">
        <f t="shared" ref="BY111:BY112" si="81">CS61/CG61</f>
        <v>#DIV/0!</v>
      </c>
      <c r="BZ111" s="113" t="e">
        <f t="shared" ref="BZ111:BZ112" si="82">CI61/BX61</f>
        <v>#DIV/0!</v>
      </c>
      <c r="CA111" s="112" t="e">
        <f t="shared" ref="CA111:CA112" si="83">CI61/CG61</f>
        <v>#DIV/0!</v>
      </c>
      <c r="CB111" s="112" t="e">
        <f t="shared" ref="CB111:CB112" si="84">CJ61/CI61</f>
        <v>#DIV/0!</v>
      </c>
    </row>
    <row r="112" spans="1:80" ht="14.25" customHeight="1">
      <c r="A112" s="407"/>
      <c r="B112" s="408"/>
      <c r="C112" s="409"/>
      <c r="D112" s="403"/>
      <c r="E112" s="403"/>
      <c r="F112" s="348"/>
      <c r="G112" s="348"/>
      <c r="H112" s="247"/>
      <c r="I112" s="348"/>
      <c r="J112" s="348"/>
      <c r="K112" s="348"/>
      <c r="L112" s="411"/>
      <c r="AJ112" s="407"/>
      <c r="AK112" s="408"/>
      <c r="AL112" s="409"/>
      <c r="AM112" s="403"/>
      <c r="AN112" s="403"/>
      <c r="AO112" s="348"/>
      <c r="AP112" s="348"/>
      <c r="AQ112" s="247"/>
      <c r="AR112" s="348"/>
      <c r="AS112" s="348"/>
      <c r="AT112" s="348"/>
      <c r="AU112" s="411"/>
      <c r="BR112" s="271"/>
      <c r="BS112" s="69" t="s">
        <v>4</v>
      </c>
      <c r="BT112" s="68"/>
      <c r="BU112" s="112" t="e">
        <f>((BW62+BX62)-BY62)/BV62</f>
        <v>#DIV/0!</v>
      </c>
      <c r="BV112" s="112" t="e">
        <f t="shared" si="78"/>
        <v>#DIV/0!</v>
      </c>
      <c r="BW112" s="112" t="e">
        <f t="shared" si="79"/>
        <v>#DIV/0!</v>
      </c>
      <c r="BX112" s="112" t="e">
        <f t="shared" si="80"/>
        <v>#DIV/0!</v>
      </c>
      <c r="BY112" s="112" t="e">
        <f t="shared" si="81"/>
        <v>#DIV/0!</v>
      </c>
      <c r="BZ112" s="113" t="e">
        <f t="shared" si="82"/>
        <v>#DIV/0!</v>
      </c>
      <c r="CA112" s="112" t="e">
        <f t="shared" si="83"/>
        <v>#DIV/0!</v>
      </c>
      <c r="CB112" s="112" t="e">
        <f t="shared" si="84"/>
        <v>#DIV/0!</v>
      </c>
    </row>
    <row r="113" spans="1:47" ht="14.25" customHeight="1">
      <c r="A113" s="62" t="s">
        <v>55</v>
      </c>
      <c r="B113" s="65" t="s">
        <v>21</v>
      </c>
      <c r="C113" s="68"/>
      <c r="D113" s="112" t="e">
        <f>((F22+G22)-I22)/E26</f>
        <v>#DIV/0!</v>
      </c>
      <c r="E113" s="112" t="e">
        <f>Q22/G22</f>
        <v>#DIV/0!</v>
      </c>
      <c r="F113" s="112" t="e">
        <f>(Q22-AB22-AC22)/Q22</f>
        <v>#DIV/0!</v>
      </c>
      <c r="G113" s="112" t="e">
        <f>AB22/Q22</f>
        <v>#DIV/0!</v>
      </c>
      <c r="H113" s="112"/>
      <c r="I113" s="112" t="e">
        <f>AC22/Q22</f>
        <v>#DIV/0!</v>
      </c>
      <c r="J113" s="113" t="e">
        <f>S22/G22</f>
        <v>#DIV/0!</v>
      </c>
      <c r="K113" s="112" t="e">
        <f>S22/Q22</f>
        <v>#DIV/0!</v>
      </c>
      <c r="L113" s="112" t="e">
        <f>T22/S22</f>
        <v>#DIV/0!</v>
      </c>
      <c r="AJ113" s="62" t="s">
        <v>55</v>
      </c>
      <c r="AK113" s="65" t="s">
        <v>21</v>
      </c>
      <c r="AL113" s="68"/>
      <c r="AM113" s="112" t="e">
        <f>((AO22+AP22)-AR22)/AN26</f>
        <v>#DIV/0!</v>
      </c>
      <c r="AN113" s="236" t="e">
        <f>AZ22/AP22</f>
        <v>#DIV/0!</v>
      </c>
      <c r="AO113" s="236" t="e">
        <f>(AZ22-BK22-BL22)/AZ22</f>
        <v>#DIV/0!</v>
      </c>
      <c r="AP113" s="112" t="e">
        <f>BK22/AZ22</f>
        <v>#DIV/0!</v>
      </c>
      <c r="AQ113" s="112"/>
      <c r="AR113" s="112" t="e">
        <f>BL22/AZ22</f>
        <v>#DIV/0!</v>
      </c>
      <c r="AS113" s="113" t="e">
        <f>BB22/AP22</f>
        <v>#DIV/0!</v>
      </c>
      <c r="AT113" s="112" t="e">
        <f>BB22/AZ22</f>
        <v>#DIV/0!</v>
      </c>
      <c r="AU113" s="112" t="e">
        <f>BC22/BB22</f>
        <v>#DIV/0!</v>
      </c>
    </row>
    <row r="114" spans="1:47">
      <c r="A114" s="63"/>
      <c r="B114" s="65" t="s">
        <v>22</v>
      </c>
      <c r="C114" s="68"/>
      <c r="D114" s="112" t="e">
        <f>((F24+G24)-I24)/E26</f>
        <v>#DIV/0!</v>
      </c>
      <c r="E114" s="112" t="e">
        <f>Q24/G24</f>
        <v>#DIV/0!</v>
      </c>
      <c r="F114" s="112" t="e">
        <f>(Q24-AB24-AC24)/Q24</f>
        <v>#DIV/0!</v>
      </c>
      <c r="G114" s="112" t="e">
        <f>AB24/Q24</f>
        <v>#DIV/0!</v>
      </c>
      <c r="H114" s="112"/>
      <c r="I114" s="112" t="e">
        <f>AC24/Q24</f>
        <v>#DIV/0!</v>
      </c>
      <c r="J114" s="113" t="e">
        <f>S24/G24</f>
        <v>#DIV/0!</v>
      </c>
      <c r="K114" s="112" t="e">
        <f>S24/Q24</f>
        <v>#DIV/0!</v>
      </c>
      <c r="L114" s="112" t="e">
        <f>T24/S24</f>
        <v>#DIV/0!</v>
      </c>
      <c r="AJ114" s="63"/>
      <c r="AK114" s="65" t="s">
        <v>22</v>
      </c>
      <c r="AL114" s="68"/>
      <c r="AM114" s="112" t="e">
        <f>((AO24+AP24)-AR24)/AN26</f>
        <v>#DIV/0!</v>
      </c>
      <c r="AN114" s="112" t="e">
        <f>AZ24/AP24</f>
        <v>#DIV/0!</v>
      </c>
      <c r="AO114" s="112" t="e">
        <f>(AZ24-BK24-BL24)/AZ24</f>
        <v>#DIV/0!</v>
      </c>
      <c r="AP114" s="112" t="e">
        <f>BK24/AZ24</f>
        <v>#DIV/0!</v>
      </c>
      <c r="AQ114" s="112"/>
      <c r="AR114" s="112" t="e">
        <f>BL24/AZ24</f>
        <v>#DIV/0!</v>
      </c>
      <c r="AS114" s="113" t="e">
        <f>BB24/AP24</f>
        <v>#DIV/0!</v>
      </c>
      <c r="AT114" s="112" t="e">
        <f>BB24/AZ24</f>
        <v>#DIV/0!</v>
      </c>
      <c r="AU114" s="112" t="e">
        <f>BC24/BB24</f>
        <v>#DIV/0!</v>
      </c>
    </row>
    <row r="115" spans="1:47">
      <c r="A115" s="64"/>
      <c r="B115" s="65" t="s">
        <v>4</v>
      </c>
      <c r="C115" s="68"/>
      <c r="D115" s="112" t="e">
        <f>((F26+G26)-I24)/E26</f>
        <v>#DIV/0!</v>
      </c>
      <c r="E115" s="112" t="e">
        <f>Q26/G26</f>
        <v>#DIV/0!</v>
      </c>
      <c r="F115" s="112" t="e">
        <f>(Q26-AB26-AC26)/Q26</f>
        <v>#DIV/0!</v>
      </c>
      <c r="G115" s="112" t="e">
        <f>AB26/Q26</f>
        <v>#DIV/0!</v>
      </c>
      <c r="H115" s="112"/>
      <c r="I115" s="112" t="e">
        <f>AC26/Q26</f>
        <v>#DIV/0!</v>
      </c>
      <c r="J115" s="113" t="e">
        <f>S26/G26</f>
        <v>#DIV/0!</v>
      </c>
      <c r="K115" s="112" t="e">
        <f>S26/Q26</f>
        <v>#DIV/0!</v>
      </c>
      <c r="L115" s="112" t="e">
        <f>T26/S26</f>
        <v>#DIV/0!</v>
      </c>
      <c r="AJ115" s="64"/>
      <c r="AK115" s="65" t="s">
        <v>4</v>
      </c>
      <c r="AL115" s="68"/>
      <c r="AM115" s="112" t="e">
        <f>((AO26+AP26)-AR24)/AN26</f>
        <v>#DIV/0!</v>
      </c>
      <c r="AN115" s="112" t="e">
        <f>AZ26/AP26</f>
        <v>#DIV/0!</v>
      </c>
      <c r="AO115" s="112" t="e">
        <f>(AZ26-BK26-BL26)/AZ26</f>
        <v>#DIV/0!</v>
      </c>
      <c r="AP115" s="112" t="e">
        <f>BK26/AZ26</f>
        <v>#DIV/0!</v>
      </c>
      <c r="AQ115" s="112"/>
      <c r="AR115" s="112" t="e">
        <f>BL26/AZ26</f>
        <v>#DIV/0!</v>
      </c>
      <c r="AS115" s="113" t="e">
        <f>BB26/AP26</f>
        <v>#DIV/0!</v>
      </c>
      <c r="AT115" s="112" t="e">
        <f>BB26/AZ26</f>
        <v>#DIV/0!</v>
      </c>
      <c r="AU115" s="112" t="e">
        <f>BC26/BB26</f>
        <v>#DIV/0!</v>
      </c>
    </row>
    <row r="116" spans="1:47">
      <c r="A116" s="62" t="s">
        <v>56</v>
      </c>
      <c r="B116" s="65" t="s">
        <v>21</v>
      </c>
      <c r="C116" s="68"/>
      <c r="D116" s="112" t="e">
        <f>((F28+G28)-I28)/E32</f>
        <v>#DIV/0!</v>
      </c>
      <c r="E116" s="112" t="e">
        <f>Q28/G28</f>
        <v>#DIV/0!</v>
      </c>
      <c r="F116" s="112" t="e">
        <f>(Q28-AB28-AC28)/Q28</f>
        <v>#DIV/0!</v>
      </c>
      <c r="G116" s="112" t="e">
        <f>AB28/Q28</f>
        <v>#DIV/0!</v>
      </c>
      <c r="H116" s="112"/>
      <c r="I116" s="112" t="e">
        <f>AC28/Q28</f>
        <v>#DIV/0!</v>
      </c>
      <c r="J116" s="113" t="e">
        <f>S28/G28</f>
        <v>#DIV/0!</v>
      </c>
      <c r="K116" s="112" t="e">
        <f>S28/Q28</f>
        <v>#DIV/0!</v>
      </c>
      <c r="L116" s="112" t="e">
        <f>T28/S28</f>
        <v>#DIV/0!</v>
      </c>
      <c r="AJ116" s="62" t="s">
        <v>56</v>
      </c>
      <c r="AK116" s="65" t="s">
        <v>21</v>
      </c>
      <c r="AL116" s="68"/>
      <c r="AM116" s="112" t="e">
        <f>((AO28+AP28)-AR28)/AN32</f>
        <v>#DIV/0!</v>
      </c>
      <c r="AN116" s="112" t="e">
        <f>AZ28/AP28</f>
        <v>#DIV/0!</v>
      </c>
      <c r="AO116" s="112" t="e">
        <f>(AZ28-BK28-BL28)/AZ28</f>
        <v>#DIV/0!</v>
      </c>
      <c r="AP116" s="112" t="e">
        <f>BK28/AZ28</f>
        <v>#DIV/0!</v>
      </c>
      <c r="AQ116" s="112"/>
      <c r="AR116" s="112" t="e">
        <f>BL28/AZ28</f>
        <v>#DIV/0!</v>
      </c>
      <c r="AS116" s="113" t="e">
        <f>BB28/AP28</f>
        <v>#DIV/0!</v>
      </c>
      <c r="AT116" s="112" t="e">
        <f>BB28/AZ28</f>
        <v>#DIV/0!</v>
      </c>
      <c r="AU116" s="112" t="e">
        <f>BC28/BB28</f>
        <v>#DIV/0!</v>
      </c>
    </row>
    <row r="117" spans="1:47">
      <c r="A117" s="63"/>
      <c r="B117" s="65" t="s">
        <v>22</v>
      </c>
      <c r="C117" s="68"/>
      <c r="D117" s="112" t="e">
        <f>((F30+G30)-I30)/E32</f>
        <v>#DIV/0!</v>
      </c>
      <c r="E117" s="112" t="e">
        <f>Q30/G30</f>
        <v>#DIV/0!</v>
      </c>
      <c r="F117" s="112" t="e">
        <f>(Q30-AB30-AC30)/Q30</f>
        <v>#DIV/0!</v>
      </c>
      <c r="G117" s="112" t="e">
        <f>AB30/Q30</f>
        <v>#DIV/0!</v>
      </c>
      <c r="H117" s="112"/>
      <c r="I117" s="112" t="e">
        <f>AC30/Q30</f>
        <v>#DIV/0!</v>
      </c>
      <c r="J117" s="113" t="e">
        <f>S30/G30</f>
        <v>#DIV/0!</v>
      </c>
      <c r="K117" s="112" t="e">
        <f>S30/Q30</f>
        <v>#DIV/0!</v>
      </c>
      <c r="L117" s="112" t="e">
        <f>T30/S30</f>
        <v>#DIV/0!</v>
      </c>
      <c r="AJ117" s="63"/>
      <c r="AK117" s="65" t="s">
        <v>22</v>
      </c>
      <c r="AL117" s="68"/>
      <c r="AM117" s="112" t="e">
        <f>((AO30+AP30)-AR30)/AN32</f>
        <v>#DIV/0!</v>
      </c>
      <c r="AN117" s="112" t="e">
        <f>AZ30/AP30</f>
        <v>#DIV/0!</v>
      </c>
      <c r="AO117" s="112" t="e">
        <f>(AZ30-BK30-BL30)/AZ30</f>
        <v>#DIV/0!</v>
      </c>
      <c r="AP117" s="112" t="e">
        <f>BK30/AZ30</f>
        <v>#DIV/0!</v>
      </c>
      <c r="AQ117" s="112"/>
      <c r="AR117" s="112" t="e">
        <f>BL30/AZ30</f>
        <v>#DIV/0!</v>
      </c>
      <c r="AS117" s="113" t="e">
        <f>BB30/AP30</f>
        <v>#DIV/0!</v>
      </c>
      <c r="AT117" s="112" t="e">
        <f>BB30/AZ30</f>
        <v>#DIV/0!</v>
      </c>
      <c r="AU117" s="112" t="e">
        <f>BC30/BB30</f>
        <v>#DIV/0!</v>
      </c>
    </row>
    <row r="118" spans="1:47">
      <c r="A118" s="64"/>
      <c r="B118" s="65" t="s">
        <v>4</v>
      </c>
      <c r="C118" s="68"/>
      <c r="D118" s="112" t="e">
        <f>((F32+G32)-I30)/E32</f>
        <v>#DIV/0!</v>
      </c>
      <c r="E118" s="112" t="e">
        <f>Q32/G32</f>
        <v>#DIV/0!</v>
      </c>
      <c r="F118" s="112" t="e">
        <f>(Q32-AB32-AC32)/Q32</f>
        <v>#DIV/0!</v>
      </c>
      <c r="G118" s="112" t="e">
        <f>AB32/Q32</f>
        <v>#DIV/0!</v>
      </c>
      <c r="H118" s="112"/>
      <c r="I118" s="112" t="e">
        <f>AC32/Q32</f>
        <v>#DIV/0!</v>
      </c>
      <c r="J118" s="113" t="e">
        <f>S32/G32</f>
        <v>#DIV/0!</v>
      </c>
      <c r="K118" s="112" t="e">
        <f>S32/Q32</f>
        <v>#DIV/0!</v>
      </c>
      <c r="L118" s="112" t="e">
        <f>T32/S32</f>
        <v>#DIV/0!</v>
      </c>
      <c r="AJ118" s="64"/>
      <c r="AK118" s="65" t="s">
        <v>4</v>
      </c>
      <c r="AL118" s="68"/>
      <c r="AM118" s="112" t="e">
        <f>((AO32+AP32)-AR30)/AN32</f>
        <v>#DIV/0!</v>
      </c>
      <c r="AN118" s="112" t="e">
        <f>AZ32/AP32</f>
        <v>#DIV/0!</v>
      </c>
      <c r="AO118" s="112" t="e">
        <f>(AZ32-BK32-BL32)/AZ32</f>
        <v>#DIV/0!</v>
      </c>
      <c r="AP118" s="112" t="e">
        <f>BK32/AZ32</f>
        <v>#DIV/0!</v>
      </c>
      <c r="AQ118" s="112"/>
      <c r="AR118" s="112" t="e">
        <f>BL32/AZ32</f>
        <v>#DIV/0!</v>
      </c>
      <c r="AS118" s="113" t="e">
        <f>BB32/AP32</f>
        <v>#DIV/0!</v>
      </c>
      <c r="AT118" s="112" t="e">
        <f>BB32/AZ32</f>
        <v>#DIV/0!</v>
      </c>
      <c r="AU118" s="112" t="e">
        <f>BC32/BB32</f>
        <v>#DIV/0!</v>
      </c>
    </row>
    <row r="119" spans="1:47">
      <c r="A119" s="62" t="s">
        <v>57</v>
      </c>
      <c r="B119" s="65" t="s">
        <v>21</v>
      </c>
      <c r="C119" s="68"/>
      <c r="D119" s="112" t="e">
        <f>((F34+G34)-I34)/E38</f>
        <v>#DIV/0!</v>
      </c>
      <c r="E119" s="112" t="e">
        <f>Q34/G34</f>
        <v>#DIV/0!</v>
      </c>
      <c r="F119" s="112" t="e">
        <f>(Q34-AB34-AC34)/Q34</f>
        <v>#DIV/0!</v>
      </c>
      <c r="G119" s="112" t="e">
        <f>AB34/Q34</f>
        <v>#DIV/0!</v>
      </c>
      <c r="H119" s="112"/>
      <c r="I119" s="112" t="e">
        <f>AC34/Q34</f>
        <v>#DIV/0!</v>
      </c>
      <c r="J119" s="113" t="e">
        <f>S34/G34</f>
        <v>#DIV/0!</v>
      </c>
      <c r="K119" s="112" t="e">
        <f>S34/Q34</f>
        <v>#DIV/0!</v>
      </c>
      <c r="L119" s="112" t="e">
        <f>T34/S34</f>
        <v>#DIV/0!</v>
      </c>
      <c r="AJ119" s="62" t="s">
        <v>57</v>
      </c>
      <c r="AK119" s="65" t="s">
        <v>21</v>
      </c>
      <c r="AL119" s="68"/>
      <c r="AM119" s="112" t="e">
        <f>((AO34+AP34)-AR34)/AN38</f>
        <v>#DIV/0!</v>
      </c>
      <c r="AN119" s="112" t="e">
        <f>AZ34/AP34</f>
        <v>#DIV/0!</v>
      </c>
      <c r="AO119" s="112" t="e">
        <f>(AZ34-BK34-BL34)/AZ34</f>
        <v>#DIV/0!</v>
      </c>
      <c r="AP119" s="112" t="e">
        <f>BK34/AZ34</f>
        <v>#DIV/0!</v>
      </c>
      <c r="AQ119" s="112"/>
      <c r="AR119" s="112" t="e">
        <f>BL34/AZ34</f>
        <v>#DIV/0!</v>
      </c>
      <c r="AS119" s="113" t="e">
        <f>BB34/AP34</f>
        <v>#DIV/0!</v>
      </c>
      <c r="AT119" s="112" t="e">
        <f>BB34/AZ34</f>
        <v>#DIV/0!</v>
      </c>
      <c r="AU119" s="112" t="e">
        <f>BC34/BB34</f>
        <v>#DIV/0!</v>
      </c>
    </row>
    <row r="120" spans="1:47">
      <c r="A120" s="63"/>
      <c r="B120" s="65" t="s">
        <v>22</v>
      </c>
      <c r="C120" s="68"/>
      <c r="D120" s="112" t="e">
        <f>((F36+G36)-I36)/E38</f>
        <v>#DIV/0!</v>
      </c>
      <c r="E120" s="112" t="e">
        <f>Q36/G36</f>
        <v>#DIV/0!</v>
      </c>
      <c r="F120" s="112" t="e">
        <f>(Q36-AB36-AC36)/Q36</f>
        <v>#DIV/0!</v>
      </c>
      <c r="G120" s="112" t="e">
        <f>AB36/Q36</f>
        <v>#DIV/0!</v>
      </c>
      <c r="H120" s="112"/>
      <c r="I120" s="112" t="e">
        <f>AC36/Q36</f>
        <v>#DIV/0!</v>
      </c>
      <c r="J120" s="113" t="e">
        <f>S36/G36</f>
        <v>#DIV/0!</v>
      </c>
      <c r="K120" s="112" t="e">
        <f>S36/Q36</f>
        <v>#DIV/0!</v>
      </c>
      <c r="L120" s="112" t="e">
        <f>T36/S36</f>
        <v>#DIV/0!</v>
      </c>
      <c r="AJ120" s="63"/>
      <c r="AK120" s="65" t="s">
        <v>22</v>
      </c>
      <c r="AL120" s="68"/>
      <c r="AM120" s="112" t="e">
        <f>((AO36+AP36)-AR36)/AN38</f>
        <v>#DIV/0!</v>
      </c>
      <c r="AN120" s="112" t="e">
        <f>AZ36/AP36</f>
        <v>#DIV/0!</v>
      </c>
      <c r="AO120" s="112" t="e">
        <f>(AZ36-BK36-BL36)/AZ36</f>
        <v>#DIV/0!</v>
      </c>
      <c r="AP120" s="112" t="e">
        <f>BK36/AZ36</f>
        <v>#DIV/0!</v>
      </c>
      <c r="AQ120" s="112"/>
      <c r="AR120" s="112" t="e">
        <f>BL36/AZ36</f>
        <v>#DIV/0!</v>
      </c>
      <c r="AS120" s="113" t="e">
        <f>BB36/AP36</f>
        <v>#DIV/0!</v>
      </c>
      <c r="AT120" s="112" t="e">
        <f>BB36/AZ36</f>
        <v>#DIV/0!</v>
      </c>
      <c r="AU120" s="112" t="e">
        <f>BC36/BB36</f>
        <v>#DIV/0!</v>
      </c>
    </row>
    <row r="121" spans="1:47">
      <c r="A121" s="64"/>
      <c r="B121" s="65" t="s">
        <v>4</v>
      </c>
      <c r="C121" s="68"/>
      <c r="D121" s="112" t="e">
        <f>((F38+G38)-I36)/E38</f>
        <v>#DIV/0!</v>
      </c>
      <c r="E121" s="112" t="e">
        <f>Q38/G38</f>
        <v>#DIV/0!</v>
      </c>
      <c r="F121" s="112" t="e">
        <f>(Q38-AB38-AC38)/Q38</f>
        <v>#DIV/0!</v>
      </c>
      <c r="G121" s="112" t="e">
        <f>AB38/Q38</f>
        <v>#DIV/0!</v>
      </c>
      <c r="H121" s="112"/>
      <c r="I121" s="112" t="e">
        <f>AC38/Q38</f>
        <v>#DIV/0!</v>
      </c>
      <c r="J121" s="113" t="e">
        <f>S38/G38</f>
        <v>#DIV/0!</v>
      </c>
      <c r="K121" s="112" t="e">
        <f>S38/Q38</f>
        <v>#DIV/0!</v>
      </c>
      <c r="L121" s="112" t="e">
        <f>T38/S38</f>
        <v>#DIV/0!</v>
      </c>
      <c r="AJ121" s="64"/>
      <c r="AK121" s="65" t="s">
        <v>4</v>
      </c>
      <c r="AL121" s="68"/>
      <c r="AM121" s="112" t="e">
        <f>((AO38+AP38)-AR36)/AN38</f>
        <v>#DIV/0!</v>
      </c>
      <c r="AN121" s="112" t="e">
        <f>AZ38/AP38</f>
        <v>#DIV/0!</v>
      </c>
      <c r="AO121" s="112" t="e">
        <f>(AZ38-BK38-BL38)/AZ38</f>
        <v>#DIV/0!</v>
      </c>
      <c r="AP121" s="112" t="e">
        <f>BK38/AZ38</f>
        <v>#DIV/0!</v>
      </c>
      <c r="AQ121" s="112"/>
      <c r="AR121" s="112" t="e">
        <f>BL38/AZ38</f>
        <v>#DIV/0!</v>
      </c>
      <c r="AS121" s="113" t="e">
        <f>BB38/AP38</f>
        <v>#DIV/0!</v>
      </c>
      <c r="AT121" s="112" t="e">
        <f>BB38/AZ38</f>
        <v>#DIV/0!</v>
      </c>
      <c r="AU121" s="112" t="e">
        <f>BC38/BB38</f>
        <v>#DIV/0!</v>
      </c>
    </row>
    <row r="122" spans="1:47">
      <c r="A122" s="62" t="s">
        <v>58</v>
      </c>
      <c r="B122" s="65" t="s">
        <v>21</v>
      </c>
      <c r="C122" s="68"/>
      <c r="D122" s="112" t="e">
        <f>((F40+G40)-I40)/E44</f>
        <v>#DIV/0!</v>
      </c>
      <c r="E122" s="112" t="e">
        <f>Q40/G40</f>
        <v>#DIV/0!</v>
      </c>
      <c r="F122" s="112" t="e">
        <f>(Q40-AB40-AC40)/Q40</f>
        <v>#DIV/0!</v>
      </c>
      <c r="G122" s="112" t="e">
        <f>AB40/Q40</f>
        <v>#DIV/0!</v>
      </c>
      <c r="H122" s="112"/>
      <c r="I122" s="112" t="e">
        <f>AC40/Q40</f>
        <v>#DIV/0!</v>
      </c>
      <c r="J122" s="113" t="e">
        <f>S40/G40</f>
        <v>#DIV/0!</v>
      </c>
      <c r="K122" s="112" t="e">
        <f>S40/Q40</f>
        <v>#DIV/0!</v>
      </c>
      <c r="L122" s="112" t="e">
        <f>T40/S40</f>
        <v>#DIV/0!</v>
      </c>
      <c r="AJ122" s="62" t="s">
        <v>58</v>
      </c>
      <c r="AK122" s="65" t="s">
        <v>21</v>
      </c>
      <c r="AL122" s="68"/>
      <c r="AM122" s="112" t="e">
        <f>((AO40+AP40)-AR40)/AN44</f>
        <v>#DIV/0!</v>
      </c>
      <c r="AN122" s="112" t="e">
        <f>AZ40/AP40</f>
        <v>#DIV/0!</v>
      </c>
      <c r="AO122" s="112" t="e">
        <f>(AZ40-BK40-BL40)/AZ40</f>
        <v>#DIV/0!</v>
      </c>
      <c r="AP122" s="112" t="e">
        <f>BK40/AZ40</f>
        <v>#DIV/0!</v>
      </c>
      <c r="AQ122" s="112"/>
      <c r="AR122" s="112" t="e">
        <f>BL40/AZ40</f>
        <v>#DIV/0!</v>
      </c>
      <c r="AS122" s="113" t="e">
        <f>BB40/AP40</f>
        <v>#DIV/0!</v>
      </c>
      <c r="AT122" s="112" t="e">
        <f>BB40/AZ40</f>
        <v>#DIV/0!</v>
      </c>
      <c r="AU122" s="112" t="e">
        <f>BC40/BB40</f>
        <v>#DIV/0!</v>
      </c>
    </row>
    <row r="123" spans="1:47">
      <c r="A123" s="63"/>
      <c r="B123" s="65" t="s">
        <v>22</v>
      </c>
      <c r="C123" s="68"/>
      <c r="D123" s="112" t="e">
        <f>((F42+G42)-I42)/E44</f>
        <v>#DIV/0!</v>
      </c>
      <c r="E123" s="112" t="e">
        <f>Q42/G42</f>
        <v>#DIV/0!</v>
      </c>
      <c r="F123" s="112" t="e">
        <f>(Q42-AB42-AC42)/Q42</f>
        <v>#DIV/0!</v>
      </c>
      <c r="G123" s="112" t="e">
        <f>AB42/Q42</f>
        <v>#DIV/0!</v>
      </c>
      <c r="H123" s="112"/>
      <c r="I123" s="112" t="e">
        <f>AC42/Q42</f>
        <v>#DIV/0!</v>
      </c>
      <c r="J123" s="113" t="e">
        <f>S42/G42</f>
        <v>#DIV/0!</v>
      </c>
      <c r="K123" s="112" t="e">
        <f>S42/Q42</f>
        <v>#DIV/0!</v>
      </c>
      <c r="L123" s="112" t="e">
        <f>T42/S42</f>
        <v>#DIV/0!</v>
      </c>
      <c r="AJ123" s="63"/>
      <c r="AK123" s="65" t="s">
        <v>22</v>
      </c>
      <c r="AL123" s="68"/>
      <c r="AM123" s="112" t="e">
        <f>((AO42+AP42)-AR42)/AN44</f>
        <v>#DIV/0!</v>
      </c>
      <c r="AN123" s="112" t="e">
        <f>AZ42/AP42</f>
        <v>#DIV/0!</v>
      </c>
      <c r="AO123" s="112" t="e">
        <f>(AZ42-BK42-BL42)/AZ42</f>
        <v>#DIV/0!</v>
      </c>
      <c r="AP123" s="112" t="e">
        <f>BK42/AZ42</f>
        <v>#DIV/0!</v>
      </c>
      <c r="AQ123" s="112"/>
      <c r="AR123" s="112" t="e">
        <f>BL42/AZ42</f>
        <v>#DIV/0!</v>
      </c>
      <c r="AS123" s="113" t="e">
        <f>BB42/AP42</f>
        <v>#DIV/0!</v>
      </c>
      <c r="AT123" s="112" t="e">
        <f>BB42/AZ42</f>
        <v>#DIV/0!</v>
      </c>
      <c r="AU123" s="112" t="e">
        <f>BC42/BB42</f>
        <v>#DIV/0!</v>
      </c>
    </row>
    <row r="124" spans="1:47">
      <c r="A124" s="64"/>
      <c r="B124" s="65" t="s">
        <v>4</v>
      </c>
      <c r="C124" s="68"/>
      <c r="D124" s="112" t="e">
        <f>((F44+G44)-I42)/E44</f>
        <v>#DIV/0!</v>
      </c>
      <c r="E124" s="112" t="e">
        <f>Q44/G44</f>
        <v>#DIV/0!</v>
      </c>
      <c r="F124" s="112" t="e">
        <f>(Q44-AB44-AC44)/Q44</f>
        <v>#DIV/0!</v>
      </c>
      <c r="G124" s="112" t="e">
        <f>AB44/Q44</f>
        <v>#DIV/0!</v>
      </c>
      <c r="H124" s="112"/>
      <c r="I124" s="112" t="e">
        <f>AC44/Q44</f>
        <v>#DIV/0!</v>
      </c>
      <c r="J124" s="113" t="e">
        <f>S44/G44</f>
        <v>#DIV/0!</v>
      </c>
      <c r="K124" s="112" t="e">
        <f>S44/Q44</f>
        <v>#DIV/0!</v>
      </c>
      <c r="L124" s="112" t="e">
        <f>T44/S44</f>
        <v>#DIV/0!</v>
      </c>
      <c r="AJ124" s="64"/>
      <c r="AK124" s="65" t="s">
        <v>4</v>
      </c>
      <c r="AL124" s="68"/>
      <c r="AM124" s="112" t="e">
        <f>((AO44+AP44)-AR42)/AN44</f>
        <v>#DIV/0!</v>
      </c>
      <c r="AN124" s="112" t="e">
        <f>AZ44/AP44</f>
        <v>#DIV/0!</v>
      </c>
      <c r="AO124" s="112" t="e">
        <f>(AZ44-BK44-BL44)/AZ44</f>
        <v>#DIV/0!</v>
      </c>
      <c r="AP124" s="112" t="e">
        <f>BK44/AZ44</f>
        <v>#DIV/0!</v>
      </c>
      <c r="AQ124" s="112"/>
      <c r="AR124" s="112" t="e">
        <f>BL44/AZ44</f>
        <v>#DIV/0!</v>
      </c>
      <c r="AS124" s="113" t="e">
        <f>BB44/AP44</f>
        <v>#DIV/0!</v>
      </c>
      <c r="AT124" s="112" t="e">
        <f>BB44/AZ44</f>
        <v>#DIV/0!</v>
      </c>
      <c r="AU124" s="112" t="e">
        <f>BC44/BB44</f>
        <v>#DIV/0!</v>
      </c>
    </row>
    <row r="125" spans="1:47">
      <c r="A125" s="62" t="s">
        <v>5</v>
      </c>
      <c r="B125" s="65" t="s">
        <v>21</v>
      </c>
      <c r="C125" s="68"/>
      <c r="D125" s="112" t="e">
        <f>((F46+G46)-I46)/E50</f>
        <v>#DIV/0!</v>
      </c>
      <c r="E125" s="112" t="e">
        <f>Q46/G46</f>
        <v>#DIV/0!</v>
      </c>
      <c r="F125" s="112" t="e">
        <f>(Q46-AB46-AC46)/Q46</f>
        <v>#DIV/0!</v>
      </c>
      <c r="G125" s="112" t="e">
        <f>AB46/Q46</f>
        <v>#DIV/0!</v>
      </c>
      <c r="H125" s="112"/>
      <c r="I125" s="112" t="e">
        <f>AC46/Q46</f>
        <v>#DIV/0!</v>
      </c>
      <c r="J125" s="113" t="e">
        <f>S46/G46</f>
        <v>#DIV/0!</v>
      </c>
      <c r="K125" s="112" t="e">
        <f>S46/Q46</f>
        <v>#DIV/0!</v>
      </c>
      <c r="L125" s="112" t="e">
        <f>T46/S46</f>
        <v>#DIV/0!</v>
      </c>
      <c r="AJ125" s="62" t="s">
        <v>5</v>
      </c>
      <c r="AK125" s="65" t="s">
        <v>21</v>
      </c>
      <c r="AL125" s="68"/>
      <c r="AM125" s="112" t="e">
        <f>((AO46+AP46)-AR46)/AN50</f>
        <v>#DIV/0!</v>
      </c>
      <c r="AN125" s="112" t="e">
        <f>AZ46/AP46</f>
        <v>#DIV/0!</v>
      </c>
      <c r="AO125" s="112" t="e">
        <f>(AZ46-BK46-BL46)/AZ46</f>
        <v>#DIV/0!</v>
      </c>
      <c r="AP125" s="112" t="e">
        <f>BK46/AZ46</f>
        <v>#DIV/0!</v>
      </c>
      <c r="AQ125" s="112"/>
      <c r="AR125" s="112" t="e">
        <f>BL46/AZ46</f>
        <v>#DIV/0!</v>
      </c>
      <c r="AS125" s="113" t="e">
        <f>BB46/AP46</f>
        <v>#DIV/0!</v>
      </c>
      <c r="AT125" s="112" t="e">
        <f>BB46/AZ46</f>
        <v>#DIV/0!</v>
      </c>
      <c r="AU125" s="112" t="e">
        <f>BC46/BB46</f>
        <v>#DIV/0!</v>
      </c>
    </row>
    <row r="126" spans="1:47">
      <c r="A126" s="63"/>
      <c r="B126" s="65" t="s">
        <v>22</v>
      </c>
      <c r="C126" s="68"/>
      <c r="D126" s="112" t="e">
        <f>((F48+G48)-I48)/E50</f>
        <v>#DIV/0!</v>
      </c>
      <c r="E126" s="112" t="e">
        <f>Q48/G48</f>
        <v>#DIV/0!</v>
      </c>
      <c r="F126" s="112" t="e">
        <f>(Q48-AB48-AC48)/Q48</f>
        <v>#DIV/0!</v>
      </c>
      <c r="G126" s="112" t="e">
        <f>AB48/Q48</f>
        <v>#DIV/0!</v>
      </c>
      <c r="H126" s="112"/>
      <c r="I126" s="112" t="e">
        <f>AC48/Q48</f>
        <v>#DIV/0!</v>
      </c>
      <c r="J126" s="113" t="e">
        <f>S48/G48</f>
        <v>#DIV/0!</v>
      </c>
      <c r="K126" s="112" t="e">
        <f>S48/Q48</f>
        <v>#DIV/0!</v>
      </c>
      <c r="L126" s="112" t="e">
        <f>T48/S48</f>
        <v>#DIV/0!</v>
      </c>
      <c r="AJ126" s="63"/>
      <c r="AK126" s="65" t="s">
        <v>22</v>
      </c>
      <c r="AL126" s="68"/>
      <c r="AM126" s="112" t="e">
        <f>((AO48+AP48)-AR48)/AN50</f>
        <v>#DIV/0!</v>
      </c>
      <c r="AN126" s="112" t="e">
        <f>AZ48/AP48</f>
        <v>#DIV/0!</v>
      </c>
      <c r="AO126" s="112" t="e">
        <f>(AZ48-BK48-BL48)/AZ48</f>
        <v>#DIV/0!</v>
      </c>
      <c r="AP126" s="112" t="e">
        <f>BK48/AZ48</f>
        <v>#DIV/0!</v>
      </c>
      <c r="AQ126" s="112"/>
      <c r="AR126" s="112" t="e">
        <f>BL48/AZ48</f>
        <v>#DIV/0!</v>
      </c>
      <c r="AS126" s="113" t="e">
        <f>BB48/AP48</f>
        <v>#DIV/0!</v>
      </c>
      <c r="AT126" s="112" t="e">
        <f>BB48/AZ48</f>
        <v>#DIV/0!</v>
      </c>
      <c r="AU126" s="112" t="e">
        <f>BC48/BB48</f>
        <v>#DIV/0!</v>
      </c>
    </row>
    <row r="127" spans="1:47">
      <c r="A127" s="64"/>
      <c r="B127" s="65" t="s">
        <v>4</v>
      </c>
      <c r="C127" s="68"/>
      <c r="D127" s="112" t="e">
        <f>((F50+G50)-I48)/E50</f>
        <v>#DIV/0!</v>
      </c>
      <c r="E127" s="112" t="e">
        <f>Q50/G50</f>
        <v>#DIV/0!</v>
      </c>
      <c r="F127" s="112" t="e">
        <f>(Q50-AB50-AC50)/Q50</f>
        <v>#DIV/0!</v>
      </c>
      <c r="G127" s="112" t="e">
        <f>AB50/Q50</f>
        <v>#DIV/0!</v>
      </c>
      <c r="H127" s="112"/>
      <c r="I127" s="112" t="e">
        <f>AC50/Q50</f>
        <v>#DIV/0!</v>
      </c>
      <c r="J127" s="113" t="e">
        <f>S50/G50</f>
        <v>#DIV/0!</v>
      </c>
      <c r="K127" s="112" t="e">
        <f>S50/Q50</f>
        <v>#DIV/0!</v>
      </c>
      <c r="L127" s="112" t="e">
        <f>T50/S50</f>
        <v>#DIV/0!</v>
      </c>
      <c r="AJ127" s="64"/>
      <c r="AK127" s="65" t="s">
        <v>4</v>
      </c>
      <c r="AL127" s="68"/>
      <c r="AM127" s="112" t="e">
        <f>((AO50+AP50)-AR48)/AN50</f>
        <v>#DIV/0!</v>
      </c>
      <c r="AN127" s="112" t="e">
        <f>AZ50/AP50</f>
        <v>#DIV/0!</v>
      </c>
      <c r="AO127" s="112" t="e">
        <f>(AZ50-BK50-BL50)/AZ50</f>
        <v>#DIV/0!</v>
      </c>
      <c r="AP127" s="112" t="e">
        <f>BK50/AZ50</f>
        <v>#DIV/0!</v>
      </c>
      <c r="AQ127" s="112"/>
      <c r="AR127" s="112" t="e">
        <f>BL50/AZ50</f>
        <v>#DIV/0!</v>
      </c>
      <c r="AS127" s="113" t="e">
        <f>BB50/AP50</f>
        <v>#DIV/0!</v>
      </c>
      <c r="AT127" s="112" t="e">
        <f>BB50/AZ50</f>
        <v>#DIV/0!</v>
      </c>
      <c r="AU127" s="112" t="e">
        <f>BC50/BB50</f>
        <v>#DIV/0!</v>
      </c>
    </row>
    <row r="128" spans="1:47">
      <c r="A128" s="62" t="s">
        <v>6</v>
      </c>
      <c r="B128" s="65" t="s">
        <v>21</v>
      </c>
      <c r="C128" s="68"/>
      <c r="D128" s="112" t="e">
        <f>((F52+G52)-I52)/E56</f>
        <v>#DIV/0!</v>
      </c>
      <c r="E128" s="112" t="e">
        <f>Q52/G52</f>
        <v>#DIV/0!</v>
      </c>
      <c r="F128" s="112" t="e">
        <f>(Q52-AB52-AC52)/Q52</f>
        <v>#DIV/0!</v>
      </c>
      <c r="G128" s="112" t="e">
        <f>AB52/Q52</f>
        <v>#DIV/0!</v>
      </c>
      <c r="H128" s="112"/>
      <c r="I128" s="112" t="e">
        <f>AC52/Q52</f>
        <v>#DIV/0!</v>
      </c>
      <c r="J128" s="113" t="e">
        <f>S52/G52</f>
        <v>#DIV/0!</v>
      </c>
      <c r="K128" s="112" t="e">
        <f>S52/Q52</f>
        <v>#DIV/0!</v>
      </c>
      <c r="L128" s="112" t="e">
        <f>T52/S52</f>
        <v>#DIV/0!</v>
      </c>
      <c r="AJ128" s="62" t="s">
        <v>6</v>
      </c>
      <c r="AK128" s="65" t="s">
        <v>21</v>
      </c>
      <c r="AL128" s="68"/>
      <c r="AM128" s="112" t="e">
        <f>((AO52+AP52)-AR52)/AN56</f>
        <v>#DIV/0!</v>
      </c>
      <c r="AN128" s="112" t="e">
        <f>AZ52/AP52</f>
        <v>#DIV/0!</v>
      </c>
      <c r="AO128" s="112" t="e">
        <f>(AZ52-BK52-BL52)/AZ52</f>
        <v>#DIV/0!</v>
      </c>
      <c r="AP128" s="112" t="e">
        <f>BK52/AZ52</f>
        <v>#DIV/0!</v>
      </c>
      <c r="AQ128" s="112"/>
      <c r="AR128" s="112" t="e">
        <f>BL52/AZ52</f>
        <v>#DIV/0!</v>
      </c>
      <c r="AS128" s="113" t="e">
        <f>BB52/AP52</f>
        <v>#DIV/0!</v>
      </c>
      <c r="AT128" s="112" t="e">
        <f>BB52/AZ52</f>
        <v>#DIV/0!</v>
      </c>
      <c r="AU128" s="112" t="e">
        <f>BC52/BB52</f>
        <v>#DIV/0!</v>
      </c>
    </row>
    <row r="129" spans="1:47">
      <c r="A129" s="63"/>
      <c r="B129" s="65" t="s">
        <v>22</v>
      </c>
      <c r="C129" s="68"/>
      <c r="D129" s="112" t="e">
        <f>((F54+G54)-I54)/E56</f>
        <v>#DIV/0!</v>
      </c>
      <c r="E129" s="112" t="e">
        <f>Q54/G54</f>
        <v>#DIV/0!</v>
      </c>
      <c r="F129" s="112" t="e">
        <f>(Q54-AB54-AC54)/Q54</f>
        <v>#DIV/0!</v>
      </c>
      <c r="G129" s="112" t="e">
        <f>AB54/Q54</f>
        <v>#DIV/0!</v>
      </c>
      <c r="H129" s="112"/>
      <c r="I129" s="112" t="e">
        <f>AC54/Q54</f>
        <v>#DIV/0!</v>
      </c>
      <c r="J129" s="113" t="e">
        <f>S54/G54</f>
        <v>#DIV/0!</v>
      </c>
      <c r="K129" s="112" t="e">
        <f>S54/Q54</f>
        <v>#DIV/0!</v>
      </c>
      <c r="L129" s="112" t="e">
        <f>T54/S54</f>
        <v>#DIV/0!</v>
      </c>
      <c r="AJ129" s="63"/>
      <c r="AK129" s="65" t="s">
        <v>22</v>
      </c>
      <c r="AL129" s="68"/>
      <c r="AM129" s="112" t="e">
        <f>((AO54+AP54)-AR54)/AN56</f>
        <v>#DIV/0!</v>
      </c>
      <c r="AN129" s="112" t="e">
        <f>AZ54/AP54</f>
        <v>#DIV/0!</v>
      </c>
      <c r="AO129" s="112" t="e">
        <f>(AZ54-BK54-BL54)/AZ54</f>
        <v>#DIV/0!</v>
      </c>
      <c r="AP129" s="112" t="e">
        <f>BK54/AZ54</f>
        <v>#DIV/0!</v>
      </c>
      <c r="AQ129" s="112"/>
      <c r="AR129" s="112" t="e">
        <f>BL54/AZ54</f>
        <v>#DIV/0!</v>
      </c>
      <c r="AS129" s="113" t="e">
        <f>BB54/AP54</f>
        <v>#DIV/0!</v>
      </c>
      <c r="AT129" s="112" t="e">
        <f>BB54/AZ54</f>
        <v>#DIV/0!</v>
      </c>
      <c r="AU129" s="112" t="e">
        <f>BC54/BB54</f>
        <v>#DIV/0!</v>
      </c>
    </row>
    <row r="130" spans="1:47">
      <c r="A130" s="64"/>
      <c r="B130" s="65" t="s">
        <v>4</v>
      </c>
      <c r="C130" s="68"/>
      <c r="D130" s="112" t="e">
        <f>((F56+G56)-I54)/E56</f>
        <v>#DIV/0!</v>
      </c>
      <c r="E130" s="112" t="e">
        <f>Q56/G56</f>
        <v>#DIV/0!</v>
      </c>
      <c r="F130" s="112" t="e">
        <f>(Q56-AB56-AC56)/Q56</f>
        <v>#DIV/0!</v>
      </c>
      <c r="G130" s="112" t="e">
        <f>AB56/Q56</f>
        <v>#DIV/0!</v>
      </c>
      <c r="H130" s="112"/>
      <c r="I130" s="112" t="e">
        <f>AC56/Q56</f>
        <v>#DIV/0!</v>
      </c>
      <c r="J130" s="113" t="e">
        <f>S56/G56</f>
        <v>#DIV/0!</v>
      </c>
      <c r="K130" s="112" t="e">
        <f>S56/Q56</f>
        <v>#DIV/0!</v>
      </c>
      <c r="L130" s="112" t="e">
        <f>T56/S56</f>
        <v>#DIV/0!</v>
      </c>
      <c r="AJ130" s="64"/>
      <c r="AK130" s="65" t="s">
        <v>4</v>
      </c>
      <c r="AL130" s="68"/>
      <c r="AM130" s="112" t="e">
        <f>((AO56+AP56)-AR54)/AN56</f>
        <v>#DIV/0!</v>
      </c>
      <c r="AN130" s="112" t="e">
        <f>AZ56/AP56</f>
        <v>#DIV/0!</v>
      </c>
      <c r="AO130" s="112" t="e">
        <f>(AZ56-BK56-BL56)/AZ56</f>
        <v>#DIV/0!</v>
      </c>
      <c r="AP130" s="112" t="e">
        <f>BK56/AZ56</f>
        <v>#DIV/0!</v>
      </c>
      <c r="AQ130" s="112"/>
      <c r="AR130" s="112" t="e">
        <f>BL56/AZ56</f>
        <v>#DIV/0!</v>
      </c>
      <c r="AS130" s="113" t="e">
        <f>BB56/AP56</f>
        <v>#DIV/0!</v>
      </c>
      <c r="AT130" s="112" t="e">
        <f>BB56/AZ56</f>
        <v>#DIV/0!</v>
      </c>
      <c r="AU130" s="112" t="e">
        <f>BC56/BB56</f>
        <v>#DIV/0!</v>
      </c>
    </row>
    <row r="131" spans="1:47">
      <c r="A131" s="62" t="s">
        <v>7</v>
      </c>
      <c r="B131" s="65" t="s">
        <v>21</v>
      </c>
      <c r="C131" s="68"/>
      <c r="D131" s="112" t="e">
        <f>((F58+G58)-I58)/E62</f>
        <v>#DIV/0!</v>
      </c>
      <c r="E131" s="112" t="e">
        <f>Q58/G58</f>
        <v>#DIV/0!</v>
      </c>
      <c r="F131" s="112" t="e">
        <f>(Q58-AB58-AC58)/Q58</f>
        <v>#DIV/0!</v>
      </c>
      <c r="G131" s="112" t="e">
        <f>AB58/Q58</f>
        <v>#DIV/0!</v>
      </c>
      <c r="H131" s="112"/>
      <c r="I131" s="112" t="e">
        <f>AC58/Q58</f>
        <v>#DIV/0!</v>
      </c>
      <c r="J131" s="113" t="e">
        <f>S58/G58</f>
        <v>#DIV/0!</v>
      </c>
      <c r="K131" s="112" t="e">
        <f>S58/Q58</f>
        <v>#DIV/0!</v>
      </c>
      <c r="L131" s="112" t="e">
        <f>T58/S58</f>
        <v>#DIV/0!</v>
      </c>
      <c r="AJ131" s="62" t="s">
        <v>7</v>
      </c>
      <c r="AK131" s="65" t="s">
        <v>21</v>
      </c>
      <c r="AL131" s="68"/>
      <c r="AM131" s="112" t="e">
        <f>((AO58+AP58)-AR58)/AN62</f>
        <v>#DIV/0!</v>
      </c>
      <c r="AN131" s="112" t="e">
        <f>AZ58/AP58</f>
        <v>#DIV/0!</v>
      </c>
      <c r="AO131" s="112" t="e">
        <f>(AZ58-BK58-BL58)/AZ58</f>
        <v>#DIV/0!</v>
      </c>
      <c r="AP131" s="112" t="e">
        <f>BK58/AZ58</f>
        <v>#DIV/0!</v>
      </c>
      <c r="AQ131" s="112"/>
      <c r="AR131" s="112" t="e">
        <f>BL58/AZ58</f>
        <v>#DIV/0!</v>
      </c>
      <c r="AS131" s="113" t="e">
        <f>BB58/AP58</f>
        <v>#DIV/0!</v>
      </c>
      <c r="AT131" s="112" t="e">
        <f>BB58/AZ58</f>
        <v>#DIV/0!</v>
      </c>
      <c r="AU131" s="112" t="e">
        <f>BC58/BB58</f>
        <v>#DIV/0!</v>
      </c>
    </row>
    <row r="132" spans="1:47">
      <c r="A132" s="63"/>
      <c r="B132" s="65" t="s">
        <v>22</v>
      </c>
      <c r="C132" s="68"/>
      <c r="D132" s="112" t="e">
        <f>((F60+G60)-I60)/E62</f>
        <v>#DIV/0!</v>
      </c>
      <c r="E132" s="112" t="e">
        <f>Q60/G60</f>
        <v>#DIV/0!</v>
      </c>
      <c r="F132" s="112" t="e">
        <f>(Q60-AB60-AC60)/Q60</f>
        <v>#DIV/0!</v>
      </c>
      <c r="G132" s="112" t="e">
        <f>AB60/Q60</f>
        <v>#DIV/0!</v>
      </c>
      <c r="H132" s="112"/>
      <c r="I132" s="112" t="e">
        <f>AC60/Q60</f>
        <v>#DIV/0!</v>
      </c>
      <c r="J132" s="113" t="e">
        <f>S60/G60</f>
        <v>#DIV/0!</v>
      </c>
      <c r="K132" s="112" t="e">
        <f>S60/Q60</f>
        <v>#DIV/0!</v>
      </c>
      <c r="L132" s="112" t="e">
        <f>T60/S60</f>
        <v>#DIV/0!</v>
      </c>
      <c r="AJ132" s="63"/>
      <c r="AK132" s="65" t="s">
        <v>22</v>
      </c>
      <c r="AL132" s="68"/>
      <c r="AM132" s="112" t="e">
        <f>((AO60+AP60)-AR60)/AN62</f>
        <v>#DIV/0!</v>
      </c>
      <c r="AN132" s="112" t="e">
        <f>AZ60/AP60</f>
        <v>#DIV/0!</v>
      </c>
      <c r="AO132" s="112" t="e">
        <f>(AZ60-BK60-BL60)/AZ60</f>
        <v>#DIV/0!</v>
      </c>
      <c r="AP132" s="112" t="e">
        <f>BK60/AZ60</f>
        <v>#DIV/0!</v>
      </c>
      <c r="AQ132" s="112"/>
      <c r="AR132" s="112" t="e">
        <f>BL60/AZ60</f>
        <v>#DIV/0!</v>
      </c>
      <c r="AS132" s="113" t="e">
        <f>BB60/AP60</f>
        <v>#DIV/0!</v>
      </c>
      <c r="AT132" s="112" t="e">
        <f>BB60/AZ60</f>
        <v>#DIV/0!</v>
      </c>
      <c r="AU132" s="112" t="e">
        <f>BC60/BB60</f>
        <v>#DIV/0!</v>
      </c>
    </row>
    <row r="133" spans="1:47">
      <c r="A133" s="64"/>
      <c r="B133" s="65" t="s">
        <v>4</v>
      </c>
      <c r="C133" s="68"/>
      <c r="D133" s="112" t="e">
        <f>((F62+G62)-I60)/E62</f>
        <v>#DIV/0!</v>
      </c>
      <c r="E133" s="112" t="e">
        <f>Q62/G62</f>
        <v>#DIV/0!</v>
      </c>
      <c r="F133" s="112" t="e">
        <f>(Q62-AB62-AC62)/Q62</f>
        <v>#DIV/0!</v>
      </c>
      <c r="G133" s="112" t="e">
        <f>AB62/Q62</f>
        <v>#DIV/0!</v>
      </c>
      <c r="H133" s="112"/>
      <c r="I133" s="112" t="e">
        <f>AC62/Q62</f>
        <v>#DIV/0!</v>
      </c>
      <c r="J133" s="113" t="e">
        <f>S62/G62</f>
        <v>#DIV/0!</v>
      </c>
      <c r="K133" s="112" t="e">
        <f>S62/Q62</f>
        <v>#DIV/0!</v>
      </c>
      <c r="L133" s="112" t="e">
        <f>T62/S62</f>
        <v>#DIV/0!</v>
      </c>
      <c r="AJ133" s="64"/>
      <c r="AK133" s="65" t="s">
        <v>4</v>
      </c>
      <c r="AL133" s="68"/>
      <c r="AM133" s="112" t="e">
        <f>((AO62+AP62)-AR60)/AN62</f>
        <v>#DIV/0!</v>
      </c>
      <c r="AN133" s="112" t="e">
        <f>AZ62/AP62</f>
        <v>#DIV/0!</v>
      </c>
      <c r="AO133" s="112" t="e">
        <f>(AZ62-BK62-BL62)/AZ62</f>
        <v>#DIV/0!</v>
      </c>
      <c r="AP133" s="112" t="e">
        <f>BK62/AZ62</f>
        <v>#DIV/0!</v>
      </c>
      <c r="AQ133" s="112"/>
      <c r="AR133" s="112" t="e">
        <f>BL62/AZ62</f>
        <v>#DIV/0!</v>
      </c>
      <c r="AS133" s="113" t="e">
        <f>BB62/AP62</f>
        <v>#DIV/0!</v>
      </c>
      <c r="AT133" s="112" t="e">
        <f>BB62/AZ62</f>
        <v>#DIV/0!</v>
      </c>
      <c r="AU133" s="112" t="e">
        <f>BC62/BB62</f>
        <v>#DIV/0!</v>
      </c>
    </row>
    <row r="134" spans="1:47">
      <c r="A134" s="62" t="s">
        <v>8</v>
      </c>
      <c r="B134" s="65" t="s">
        <v>21</v>
      </c>
      <c r="C134" s="68"/>
      <c r="D134" s="112" t="e">
        <f>((F64+G64)-I64)/E68</f>
        <v>#DIV/0!</v>
      </c>
      <c r="E134" s="112" t="e">
        <f>Q64/G64</f>
        <v>#DIV/0!</v>
      </c>
      <c r="F134" s="112" t="e">
        <f>(Q64-AB64-AC64)/Q64</f>
        <v>#DIV/0!</v>
      </c>
      <c r="G134" s="112" t="e">
        <f>AB64/Q64</f>
        <v>#DIV/0!</v>
      </c>
      <c r="H134" s="112"/>
      <c r="I134" s="112" t="e">
        <f>AC64/Q64</f>
        <v>#DIV/0!</v>
      </c>
      <c r="J134" s="113" t="e">
        <f>S64/G64</f>
        <v>#DIV/0!</v>
      </c>
      <c r="K134" s="112" t="e">
        <f>S64/Q64</f>
        <v>#DIV/0!</v>
      </c>
      <c r="L134" s="112" t="e">
        <f>T64/S64</f>
        <v>#DIV/0!</v>
      </c>
      <c r="AJ134" s="62" t="s">
        <v>8</v>
      </c>
      <c r="AK134" s="65" t="s">
        <v>21</v>
      </c>
      <c r="AL134" s="68"/>
      <c r="AM134" s="112" t="e">
        <f>((AO64+AP64)-AR64)/AN68</f>
        <v>#DIV/0!</v>
      </c>
      <c r="AN134" s="112" t="e">
        <f>AZ64/AP64</f>
        <v>#DIV/0!</v>
      </c>
      <c r="AO134" s="112" t="e">
        <f>(AZ64-BK64-BL64)/AZ64</f>
        <v>#DIV/0!</v>
      </c>
      <c r="AP134" s="112" t="e">
        <f>BK64/AZ64</f>
        <v>#DIV/0!</v>
      </c>
      <c r="AQ134" s="112"/>
      <c r="AR134" s="112" t="e">
        <f>BL64/AZ64</f>
        <v>#DIV/0!</v>
      </c>
      <c r="AS134" s="113" t="e">
        <f>BB64/AP64</f>
        <v>#DIV/0!</v>
      </c>
      <c r="AT134" s="112" t="e">
        <f>BB64/AZ64</f>
        <v>#DIV/0!</v>
      </c>
      <c r="AU134" s="112" t="e">
        <f>BC64/BB64</f>
        <v>#DIV/0!</v>
      </c>
    </row>
    <row r="135" spans="1:47">
      <c r="A135" s="63"/>
      <c r="B135" s="65" t="s">
        <v>22</v>
      </c>
      <c r="C135" s="68"/>
      <c r="D135" s="112" t="e">
        <f>((F66+G66)-I66)/E68</f>
        <v>#DIV/0!</v>
      </c>
      <c r="E135" s="112" t="e">
        <f>Q66/G66</f>
        <v>#DIV/0!</v>
      </c>
      <c r="F135" s="112" t="e">
        <f>(Q66-AB66-AC66)/Q66</f>
        <v>#DIV/0!</v>
      </c>
      <c r="G135" s="112" t="e">
        <f>AB66/Q66</f>
        <v>#DIV/0!</v>
      </c>
      <c r="H135" s="112"/>
      <c r="I135" s="112" t="e">
        <f>AC66/Q66</f>
        <v>#DIV/0!</v>
      </c>
      <c r="J135" s="113" t="e">
        <f>S66/G66</f>
        <v>#DIV/0!</v>
      </c>
      <c r="K135" s="112" t="e">
        <f>S66/Q66</f>
        <v>#DIV/0!</v>
      </c>
      <c r="L135" s="112" t="e">
        <f>T66/S66</f>
        <v>#DIV/0!</v>
      </c>
      <c r="AJ135" s="63"/>
      <c r="AK135" s="65" t="s">
        <v>22</v>
      </c>
      <c r="AL135" s="68"/>
      <c r="AM135" s="112" t="e">
        <f>((AO66+AP66)-AR66)/AN68</f>
        <v>#DIV/0!</v>
      </c>
      <c r="AN135" s="112" t="e">
        <f>AZ66/AP66</f>
        <v>#DIV/0!</v>
      </c>
      <c r="AO135" s="112" t="e">
        <f>(AZ66-BK66-BL66)/AZ66</f>
        <v>#DIV/0!</v>
      </c>
      <c r="AP135" s="112" t="e">
        <f>BK66/AZ66</f>
        <v>#DIV/0!</v>
      </c>
      <c r="AQ135" s="112"/>
      <c r="AR135" s="112" t="e">
        <f>BL66/AZ66</f>
        <v>#DIV/0!</v>
      </c>
      <c r="AS135" s="113" t="e">
        <f>BB66/AP66</f>
        <v>#DIV/0!</v>
      </c>
      <c r="AT135" s="112" t="e">
        <f>BB66/AZ66</f>
        <v>#DIV/0!</v>
      </c>
      <c r="AU135" s="112" t="e">
        <f>BC66/BB66</f>
        <v>#DIV/0!</v>
      </c>
    </row>
    <row r="136" spans="1:47">
      <c r="A136" s="64"/>
      <c r="B136" s="65" t="s">
        <v>4</v>
      </c>
      <c r="C136" s="68"/>
      <c r="D136" s="112" t="e">
        <f>((F68+G68)-I66)/E68</f>
        <v>#DIV/0!</v>
      </c>
      <c r="E136" s="112" t="e">
        <f>Q68/G68</f>
        <v>#DIV/0!</v>
      </c>
      <c r="F136" s="112" t="e">
        <f>(Q68-AB68-AC68)/Q68</f>
        <v>#DIV/0!</v>
      </c>
      <c r="G136" s="112" t="e">
        <f>AB68/Q68</f>
        <v>#DIV/0!</v>
      </c>
      <c r="H136" s="112"/>
      <c r="I136" s="112" t="e">
        <f>AC68/Q68</f>
        <v>#DIV/0!</v>
      </c>
      <c r="J136" s="113" t="e">
        <f>S68/G68</f>
        <v>#DIV/0!</v>
      </c>
      <c r="K136" s="112" t="e">
        <f>S68/Q68</f>
        <v>#DIV/0!</v>
      </c>
      <c r="L136" s="112" t="e">
        <f>T68/S68</f>
        <v>#DIV/0!</v>
      </c>
      <c r="AJ136" s="64"/>
      <c r="AK136" s="65" t="s">
        <v>4</v>
      </c>
      <c r="AL136" s="68"/>
      <c r="AM136" s="112" t="e">
        <f>((AO68+AP68)-AR66)/AN68</f>
        <v>#DIV/0!</v>
      </c>
      <c r="AN136" s="112" t="e">
        <f>AZ68/AP68</f>
        <v>#DIV/0!</v>
      </c>
      <c r="AO136" s="112" t="e">
        <f>(AZ68-BK68-BL68)/AZ68</f>
        <v>#DIV/0!</v>
      </c>
      <c r="AP136" s="112" t="e">
        <f>BK68/AZ68</f>
        <v>#DIV/0!</v>
      </c>
      <c r="AQ136" s="112"/>
      <c r="AR136" s="112" t="e">
        <f>BL68/AZ68</f>
        <v>#DIV/0!</v>
      </c>
      <c r="AS136" s="113" t="e">
        <f>BB68/AP68</f>
        <v>#DIV/0!</v>
      </c>
      <c r="AT136" s="112" t="e">
        <f>BB68/AZ68</f>
        <v>#DIV/0!</v>
      </c>
      <c r="AU136" s="112" t="e">
        <f>BC68/BB68</f>
        <v>#DIV/0!</v>
      </c>
    </row>
    <row r="137" spans="1:47">
      <c r="A137" s="62" t="s">
        <v>9</v>
      </c>
      <c r="B137" s="65" t="s">
        <v>21</v>
      </c>
      <c r="C137" s="68"/>
      <c r="D137" s="112" t="e">
        <f>((F70+G70)-I70)/E74</f>
        <v>#DIV/0!</v>
      </c>
      <c r="E137" s="112" t="e">
        <f>Q70/G70</f>
        <v>#DIV/0!</v>
      </c>
      <c r="F137" s="112" t="e">
        <f>(Q70-AB70-AC70)/Q70</f>
        <v>#DIV/0!</v>
      </c>
      <c r="G137" s="112" t="e">
        <f>AB70/Q70</f>
        <v>#DIV/0!</v>
      </c>
      <c r="H137" s="112"/>
      <c r="I137" s="112" t="e">
        <f>AC70/Q70</f>
        <v>#DIV/0!</v>
      </c>
      <c r="J137" s="113" t="e">
        <f>S70/G70</f>
        <v>#DIV/0!</v>
      </c>
      <c r="K137" s="112" t="e">
        <f>S70/Q70</f>
        <v>#DIV/0!</v>
      </c>
      <c r="L137" s="112" t="e">
        <f>T70/S70</f>
        <v>#DIV/0!</v>
      </c>
      <c r="AJ137" s="62" t="s">
        <v>9</v>
      </c>
      <c r="AK137" s="65" t="s">
        <v>21</v>
      </c>
      <c r="AL137" s="68"/>
      <c r="AM137" s="112" t="e">
        <f>((AO70+AP70)-AR70)/AN74</f>
        <v>#DIV/0!</v>
      </c>
      <c r="AN137" s="112" t="e">
        <f>AZ70/AP70</f>
        <v>#DIV/0!</v>
      </c>
      <c r="AO137" s="112" t="e">
        <f>(AZ70-BK70-BL70)/AZ70</f>
        <v>#DIV/0!</v>
      </c>
      <c r="AP137" s="112" t="e">
        <f>BK70/AZ70</f>
        <v>#DIV/0!</v>
      </c>
      <c r="AQ137" s="112"/>
      <c r="AR137" s="112" t="e">
        <f>BL70/AZ70</f>
        <v>#DIV/0!</v>
      </c>
      <c r="AS137" s="113" t="e">
        <f>BB70/AP70</f>
        <v>#DIV/0!</v>
      </c>
      <c r="AT137" s="112" t="e">
        <f>BB70/AZ70</f>
        <v>#DIV/0!</v>
      </c>
      <c r="AU137" s="112" t="e">
        <f>BC70/BB70</f>
        <v>#DIV/0!</v>
      </c>
    </row>
    <row r="138" spans="1:47">
      <c r="A138" s="63"/>
      <c r="B138" s="65" t="s">
        <v>22</v>
      </c>
      <c r="C138" s="68"/>
      <c r="D138" s="112" t="e">
        <f>((F72+G72)-I72)/E74</f>
        <v>#DIV/0!</v>
      </c>
      <c r="E138" s="112" t="e">
        <f>Q72/G72</f>
        <v>#DIV/0!</v>
      </c>
      <c r="F138" s="112" t="e">
        <f>(Q72-AB72-AC72)/Q72</f>
        <v>#DIV/0!</v>
      </c>
      <c r="G138" s="112" t="e">
        <f>AB72/Q72</f>
        <v>#DIV/0!</v>
      </c>
      <c r="H138" s="112"/>
      <c r="I138" s="112" t="e">
        <f>AC72/Q72</f>
        <v>#DIV/0!</v>
      </c>
      <c r="J138" s="113" t="e">
        <f>S72/G72</f>
        <v>#DIV/0!</v>
      </c>
      <c r="K138" s="112" t="e">
        <f>S72/Q72</f>
        <v>#DIV/0!</v>
      </c>
      <c r="L138" s="112" t="e">
        <f>T72/S72</f>
        <v>#DIV/0!</v>
      </c>
      <c r="AJ138" s="63"/>
      <c r="AK138" s="65" t="s">
        <v>22</v>
      </c>
      <c r="AL138" s="68"/>
      <c r="AM138" s="112" t="e">
        <f>((AO72+AP72)-AR72)/AN74</f>
        <v>#DIV/0!</v>
      </c>
      <c r="AN138" s="112" t="e">
        <f>AZ72/AP72</f>
        <v>#DIV/0!</v>
      </c>
      <c r="AO138" s="112" t="e">
        <f>(AZ72-BK72-BL72)/AZ72</f>
        <v>#DIV/0!</v>
      </c>
      <c r="AP138" s="112" t="e">
        <f>BK72/AZ72</f>
        <v>#DIV/0!</v>
      </c>
      <c r="AQ138" s="112"/>
      <c r="AR138" s="112" t="e">
        <f>BL72/AZ72</f>
        <v>#DIV/0!</v>
      </c>
      <c r="AS138" s="113" t="e">
        <f>BB72/AP72</f>
        <v>#DIV/0!</v>
      </c>
      <c r="AT138" s="112" t="e">
        <f>BB72/AZ72</f>
        <v>#DIV/0!</v>
      </c>
      <c r="AU138" s="112" t="e">
        <f>BC72/BB72</f>
        <v>#DIV/0!</v>
      </c>
    </row>
    <row r="139" spans="1:47">
      <c r="A139" s="64"/>
      <c r="B139" s="65" t="s">
        <v>4</v>
      </c>
      <c r="C139" s="68"/>
      <c r="D139" s="112" t="e">
        <f>((F74+G74)-I72)/E74</f>
        <v>#DIV/0!</v>
      </c>
      <c r="E139" s="112" t="e">
        <f>Q74/G74</f>
        <v>#DIV/0!</v>
      </c>
      <c r="F139" s="112" t="e">
        <f>(Q74-AB74-AC74)/Q74</f>
        <v>#DIV/0!</v>
      </c>
      <c r="G139" s="112" t="e">
        <f>AB74/Q74</f>
        <v>#DIV/0!</v>
      </c>
      <c r="H139" s="112"/>
      <c r="I139" s="112" t="e">
        <f>AC74/Q74</f>
        <v>#DIV/0!</v>
      </c>
      <c r="J139" s="113" t="e">
        <f>S74/G74</f>
        <v>#DIV/0!</v>
      </c>
      <c r="K139" s="112" t="e">
        <f>S74/Q74</f>
        <v>#DIV/0!</v>
      </c>
      <c r="L139" s="112" t="e">
        <f>T74/S74</f>
        <v>#DIV/0!</v>
      </c>
      <c r="AJ139" s="64"/>
      <c r="AK139" s="65" t="s">
        <v>4</v>
      </c>
      <c r="AL139" s="68"/>
      <c r="AM139" s="112" t="e">
        <f>((AO74+AP74)-AR72)/AN74</f>
        <v>#DIV/0!</v>
      </c>
      <c r="AN139" s="112" t="e">
        <f>AZ74/AP74</f>
        <v>#DIV/0!</v>
      </c>
      <c r="AO139" s="112" t="e">
        <f>(AZ74-BK74-BL74)/AZ74</f>
        <v>#DIV/0!</v>
      </c>
      <c r="AP139" s="112" t="e">
        <f>BK74/AZ74</f>
        <v>#DIV/0!</v>
      </c>
      <c r="AQ139" s="112"/>
      <c r="AR139" s="112" t="e">
        <f>BL74/AZ74</f>
        <v>#DIV/0!</v>
      </c>
      <c r="AS139" s="113" t="e">
        <f>BB74/AP74</f>
        <v>#DIV/0!</v>
      </c>
      <c r="AT139" s="112" t="e">
        <f>BB74/AZ74</f>
        <v>#DIV/0!</v>
      </c>
      <c r="AU139" s="112" t="e">
        <f>BC74/BB74</f>
        <v>#DIV/0!</v>
      </c>
    </row>
    <row r="140" spans="1:47">
      <c r="A140" s="62" t="s">
        <v>10</v>
      </c>
      <c r="B140" s="65" t="s">
        <v>21</v>
      </c>
      <c r="C140" s="68"/>
      <c r="D140" s="112" t="e">
        <f>((F76+G76)-I76)/E80</f>
        <v>#DIV/0!</v>
      </c>
      <c r="E140" s="112" t="e">
        <f>Q76/G76</f>
        <v>#DIV/0!</v>
      </c>
      <c r="F140" s="112" t="e">
        <f>(Q76-AB76-AC76)/Q76</f>
        <v>#DIV/0!</v>
      </c>
      <c r="G140" s="112" t="e">
        <f>AB76/Q76</f>
        <v>#DIV/0!</v>
      </c>
      <c r="H140" s="112"/>
      <c r="I140" s="112" t="e">
        <f>AC76/Q76</f>
        <v>#DIV/0!</v>
      </c>
      <c r="J140" s="113" t="e">
        <f>S76/G76</f>
        <v>#DIV/0!</v>
      </c>
      <c r="K140" s="112" t="e">
        <f>S76/Q76</f>
        <v>#DIV/0!</v>
      </c>
      <c r="L140" s="112" t="e">
        <f>T76/S76</f>
        <v>#DIV/0!</v>
      </c>
      <c r="AJ140" s="62" t="s">
        <v>10</v>
      </c>
      <c r="AK140" s="65" t="s">
        <v>21</v>
      </c>
      <c r="AL140" s="68"/>
      <c r="AM140" s="112" t="e">
        <f>((AO76+AP76)-AR76)/AN80</f>
        <v>#DIV/0!</v>
      </c>
      <c r="AN140" s="112" t="e">
        <f>AZ76/AP76</f>
        <v>#DIV/0!</v>
      </c>
      <c r="AO140" s="112" t="e">
        <f>(AZ76-BK76-BL76)/AZ76</f>
        <v>#DIV/0!</v>
      </c>
      <c r="AP140" s="112" t="e">
        <f>BK76/AZ76</f>
        <v>#DIV/0!</v>
      </c>
      <c r="AQ140" s="112"/>
      <c r="AR140" s="112" t="e">
        <f>BL76/AZ76</f>
        <v>#DIV/0!</v>
      </c>
      <c r="AS140" s="113" t="e">
        <f>BB76/AP76</f>
        <v>#DIV/0!</v>
      </c>
      <c r="AT140" s="112" t="e">
        <f>BB76/AZ76</f>
        <v>#DIV/0!</v>
      </c>
      <c r="AU140" s="112" t="e">
        <f>BC76/BB76</f>
        <v>#DIV/0!</v>
      </c>
    </row>
    <row r="141" spans="1:47">
      <c r="A141" s="63"/>
      <c r="B141" s="65" t="s">
        <v>22</v>
      </c>
      <c r="C141" s="68"/>
      <c r="D141" s="112" t="e">
        <f>((F78+G78)-I78)/E80</f>
        <v>#DIV/0!</v>
      </c>
      <c r="E141" s="112" t="e">
        <f>Q78/G78</f>
        <v>#DIV/0!</v>
      </c>
      <c r="F141" s="112" t="e">
        <f>(Q78-AB78-AC78)/Q78</f>
        <v>#DIV/0!</v>
      </c>
      <c r="G141" s="112" t="e">
        <f>AB78/Q78</f>
        <v>#DIV/0!</v>
      </c>
      <c r="H141" s="112"/>
      <c r="I141" s="112" t="e">
        <f>AC78/Q78</f>
        <v>#DIV/0!</v>
      </c>
      <c r="J141" s="113" t="e">
        <f>S78/G78</f>
        <v>#DIV/0!</v>
      </c>
      <c r="K141" s="112" t="e">
        <f>S78/Q78</f>
        <v>#DIV/0!</v>
      </c>
      <c r="L141" s="112" t="e">
        <f>T78/S78</f>
        <v>#DIV/0!</v>
      </c>
      <c r="AJ141" s="63"/>
      <c r="AK141" s="65" t="s">
        <v>22</v>
      </c>
      <c r="AL141" s="68"/>
      <c r="AM141" s="112" t="e">
        <f>((AO78+AP78)-AR78)/AN80</f>
        <v>#DIV/0!</v>
      </c>
      <c r="AN141" s="112" t="e">
        <f>AZ78/AP78</f>
        <v>#DIV/0!</v>
      </c>
      <c r="AO141" s="112" t="e">
        <f>(AZ78-BK78-BL78)/AZ78</f>
        <v>#DIV/0!</v>
      </c>
      <c r="AP141" s="112" t="e">
        <f>BK78/AZ78</f>
        <v>#DIV/0!</v>
      </c>
      <c r="AQ141" s="112"/>
      <c r="AR141" s="112" t="e">
        <f>BL78/AZ78</f>
        <v>#DIV/0!</v>
      </c>
      <c r="AS141" s="113" t="e">
        <f>BB78/AP78</f>
        <v>#DIV/0!</v>
      </c>
      <c r="AT141" s="112" t="e">
        <f>BB78/AZ78</f>
        <v>#DIV/0!</v>
      </c>
      <c r="AU141" s="112" t="e">
        <f>BC78/BB78</f>
        <v>#DIV/0!</v>
      </c>
    </row>
    <row r="142" spans="1:47">
      <c r="A142" s="64"/>
      <c r="B142" s="65" t="s">
        <v>4</v>
      </c>
      <c r="C142" s="68"/>
      <c r="D142" s="112" t="e">
        <f>((F80+G80)-I78)/E80</f>
        <v>#DIV/0!</v>
      </c>
      <c r="E142" s="112" t="e">
        <f>Q80/G80</f>
        <v>#DIV/0!</v>
      </c>
      <c r="F142" s="112" t="e">
        <f>(Q80-AB80-AC80)/Q80</f>
        <v>#DIV/0!</v>
      </c>
      <c r="G142" s="112" t="e">
        <f>AB80/Q80</f>
        <v>#DIV/0!</v>
      </c>
      <c r="H142" s="112"/>
      <c r="I142" s="112" t="e">
        <f>AC80/Q80</f>
        <v>#DIV/0!</v>
      </c>
      <c r="J142" s="113" t="e">
        <f>S80/G80</f>
        <v>#DIV/0!</v>
      </c>
      <c r="K142" s="112" t="e">
        <f>S80/Q80</f>
        <v>#DIV/0!</v>
      </c>
      <c r="L142" s="112" t="e">
        <f>T80/S80</f>
        <v>#DIV/0!</v>
      </c>
      <c r="AJ142" s="64"/>
      <c r="AK142" s="65" t="s">
        <v>4</v>
      </c>
      <c r="AL142" s="68"/>
      <c r="AM142" s="112" t="e">
        <f>((AO80+AP80)-AR78)/AN80</f>
        <v>#DIV/0!</v>
      </c>
      <c r="AN142" s="112" t="e">
        <f>AZ80/AP80</f>
        <v>#DIV/0!</v>
      </c>
      <c r="AO142" s="112" t="e">
        <f>(AZ80-BK80-BL80)/AZ80</f>
        <v>#DIV/0!</v>
      </c>
      <c r="AP142" s="112" t="e">
        <f>BK80/AZ80</f>
        <v>#DIV/0!</v>
      </c>
      <c r="AQ142" s="112"/>
      <c r="AR142" s="112" t="e">
        <f>BL80/AZ80</f>
        <v>#DIV/0!</v>
      </c>
      <c r="AS142" s="113" t="e">
        <f>BB80/AP80</f>
        <v>#DIV/0!</v>
      </c>
      <c r="AT142" s="112" t="e">
        <f>BB80/AZ80</f>
        <v>#DIV/0!</v>
      </c>
      <c r="AU142" s="112" t="e">
        <f>BC80/BB80</f>
        <v>#DIV/0!</v>
      </c>
    </row>
    <row r="143" spans="1:47">
      <c r="A143" s="62" t="s">
        <v>59</v>
      </c>
      <c r="B143" s="65" t="s">
        <v>21</v>
      </c>
      <c r="C143" s="68"/>
      <c r="D143" s="112" t="e">
        <f>((F82+G82)-I82)/E86</f>
        <v>#DIV/0!</v>
      </c>
      <c r="E143" s="112" t="e">
        <f>Q82/G82</f>
        <v>#DIV/0!</v>
      </c>
      <c r="F143" s="112" t="e">
        <f>(Q82-AB82-AC82)/Q82</f>
        <v>#DIV/0!</v>
      </c>
      <c r="G143" s="112" t="e">
        <f>AB82/Q82</f>
        <v>#DIV/0!</v>
      </c>
      <c r="H143" s="112"/>
      <c r="I143" s="112" t="e">
        <f>AC82/Q82</f>
        <v>#DIV/0!</v>
      </c>
      <c r="J143" s="113" t="e">
        <f>S82/G82</f>
        <v>#DIV/0!</v>
      </c>
      <c r="K143" s="112" t="e">
        <f>S82/Q82</f>
        <v>#DIV/0!</v>
      </c>
      <c r="L143" s="112" t="e">
        <f>T82/S82</f>
        <v>#DIV/0!</v>
      </c>
      <c r="AJ143" s="62" t="s">
        <v>59</v>
      </c>
      <c r="AK143" s="65" t="s">
        <v>21</v>
      </c>
      <c r="AL143" s="68"/>
      <c r="AM143" s="112" t="e">
        <f>((AO82+AP82)-AR82)/AN86</f>
        <v>#DIV/0!</v>
      </c>
      <c r="AN143" s="112" t="e">
        <f>AZ82/AP82</f>
        <v>#DIV/0!</v>
      </c>
      <c r="AO143" s="112" t="e">
        <f>(AZ82-BK82-BL82)/AZ82</f>
        <v>#DIV/0!</v>
      </c>
      <c r="AP143" s="112" t="e">
        <f>BK82/AZ82</f>
        <v>#DIV/0!</v>
      </c>
      <c r="AQ143" s="112"/>
      <c r="AR143" s="112" t="e">
        <f>BL82/AZ82</f>
        <v>#DIV/0!</v>
      </c>
      <c r="AS143" s="113" t="e">
        <f>BB82/AP82</f>
        <v>#DIV/0!</v>
      </c>
      <c r="AT143" s="112" t="e">
        <f>BB82/AZ82</f>
        <v>#DIV/0!</v>
      </c>
      <c r="AU143" s="112" t="e">
        <f>BC82/BB82</f>
        <v>#DIV/0!</v>
      </c>
    </row>
    <row r="144" spans="1:47">
      <c r="A144" s="63"/>
      <c r="B144" s="65" t="s">
        <v>22</v>
      </c>
      <c r="C144" s="68"/>
      <c r="D144" s="112" t="e">
        <f>((F84+G84)-I84)/E86</f>
        <v>#DIV/0!</v>
      </c>
      <c r="E144" s="112" t="e">
        <f>Q84/G84</f>
        <v>#DIV/0!</v>
      </c>
      <c r="F144" s="112" t="e">
        <f>(Q84-AB84-AC84)/Q84</f>
        <v>#DIV/0!</v>
      </c>
      <c r="G144" s="112" t="e">
        <f>AB84/Q84</f>
        <v>#DIV/0!</v>
      </c>
      <c r="H144" s="112"/>
      <c r="I144" s="112" t="e">
        <f>AC84/Q84</f>
        <v>#DIV/0!</v>
      </c>
      <c r="J144" s="113" t="e">
        <f>S84/G84</f>
        <v>#DIV/0!</v>
      </c>
      <c r="K144" s="112" t="e">
        <f>S84/Q84</f>
        <v>#DIV/0!</v>
      </c>
      <c r="L144" s="112" t="e">
        <f>T84/S84</f>
        <v>#DIV/0!</v>
      </c>
      <c r="AJ144" s="63"/>
      <c r="AK144" s="65" t="s">
        <v>22</v>
      </c>
      <c r="AL144" s="68"/>
      <c r="AM144" s="112" t="e">
        <f>((AO84+AP84)-AR84)/AN86</f>
        <v>#DIV/0!</v>
      </c>
      <c r="AN144" s="112" t="e">
        <f>AZ84/AP84</f>
        <v>#DIV/0!</v>
      </c>
      <c r="AO144" s="112" t="e">
        <f>(AZ84-BK84-BL84)/AZ84</f>
        <v>#DIV/0!</v>
      </c>
      <c r="AP144" s="112" t="e">
        <f>BK84/AZ84</f>
        <v>#DIV/0!</v>
      </c>
      <c r="AQ144" s="112"/>
      <c r="AR144" s="112" t="e">
        <f>BL84/AZ84</f>
        <v>#DIV/0!</v>
      </c>
      <c r="AS144" s="113" t="e">
        <f>BB84/AP84</f>
        <v>#DIV/0!</v>
      </c>
      <c r="AT144" s="112" t="e">
        <f>BB84/AZ84</f>
        <v>#DIV/0!</v>
      </c>
      <c r="AU144" s="112" t="e">
        <f>BC84/BB84</f>
        <v>#DIV/0!</v>
      </c>
    </row>
    <row r="145" spans="1:47">
      <c r="A145" s="64"/>
      <c r="B145" s="65" t="s">
        <v>4</v>
      </c>
      <c r="C145" s="68"/>
      <c r="D145" s="112" t="e">
        <f>((F86+G86)-I84)/E86</f>
        <v>#DIV/0!</v>
      </c>
      <c r="E145" s="112" t="e">
        <f>Q86/G86</f>
        <v>#DIV/0!</v>
      </c>
      <c r="F145" s="112" t="e">
        <f>(Q86-AB86-AC86)/Q86</f>
        <v>#DIV/0!</v>
      </c>
      <c r="G145" s="112" t="e">
        <f>AB86/Q86</f>
        <v>#DIV/0!</v>
      </c>
      <c r="H145" s="112"/>
      <c r="I145" s="112" t="e">
        <f>AC86/Q86</f>
        <v>#DIV/0!</v>
      </c>
      <c r="J145" s="113" t="e">
        <f>S86/G86</f>
        <v>#DIV/0!</v>
      </c>
      <c r="K145" s="112" t="e">
        <f>S86/Q86</f>
        <v>#DIV/0!</v>
      </c>
      <c r="L145" s="112" t="e">
        <f>T86/S86</f>
        <v>#DIV/0!</v>
      </c>
      <c r="AJ145" s="64"/>
      <c r="AK145" s="65" t="s">
        <v>4</v>
      </c>
      <c r="AL145" s="68"/>
      <c r="AM145" s="112" t="e">
        <f>((AO86+AP86)-AR84)/AN86</f>
        <v>#DIV/0!</v>
      </c>
      <c r="AN145" s="112" t="e">
        <f>AZ86/AP86</f>
        <v>#DIV/0!</v>
      </c>
      <c r="AO145" s="112" t="e">
        <f>(AZ86-BK86-BL86)/AZ86</f>
        <v>#DIV/0!</v>
      </c>
      <c r="AP145" s="112" t="e">
        <f>BK86/AZ86</f>
        <v>#DIV/0!</v>
      </c>
      <c r="AQ145" s="112"/>
      <c r="AR145" s="112" t="e">
        <f>BL86/AZ86</f>
        <v>#DIV/0!</v>
      </c>
      <c r="AS145" s="113" t="e">
        <f>BB86/AP86</f>
        <v>#DIV/0!</v>
      </c>
      <c r="AT145" s="112" t="e">
        <f>BB86/AZ86</f>
        <v>#DIV/0!</v>
      </c>
      <c r="AU145" s="112" t="e">
        <f>BC86/BB86</f>
        <v>#DIV/0!</v>
      </c>
    </row>
    <row r="146" spans="1:47">
      <c r="A146" s="62" t="s">
        <v>60</v>
      </c>
      <c r="B146" s="65" t="s">
        <v>21</v>
      </c>
      <c r="C146" s="68"/>
      <c r="D146" s="112" t="e">
        <f>((F88+G88)+(F94+G94)-I88-I94)/E92</f>
        <v>#DIV/0!</v>
      </c>
      <c r="E146" s="112" t="e">
        <f>Q88/G88</f>
        <v>#DIV/0!</v>
      </c>
      <c r="F146" s="112" t="e">
        <f>(Q88-AB88-AC88)/Q88</f>
        <v>#DIV/0!</v>
      </c>
      <c r="G146" s="112" t="e">
        <f>AB88/Q88</f>
        <v>#DIV/0!</v>
      </c>
      <c r="H146" s="112"/>
      <c r="I146" s="112" t="e">
        <f>AC88/Q88</f>
        <v>#DIV/0!</v>
      </c>
      <c r="J146" s="113" t="e">
        <f>S88/G88</f>
        <v>#DIV/0!</v>
      </c>
      <c r="K146" s="112" t="e">
        <f>S88/Q88</f>
        <v>#DIV/0!</v>
      </c>
      <c r="L146" s="112" t="e">
        <f>T88/S88</f>
        <v>#DIV/0!</v>
      </c>
      <c r="AJ146" s="62" t="s">
        <v>60</v>
      </c>
      <c r="AK146" s="65" t="s">
        <v>21</v>
      </c>
      <c r="AL146" s="68"/>
      <c r="AM146" s="112" t="e">
        <f>((AO88+AP88)+(AO94+AP94)-AR88-AR94)/AN92</f>
        <v>#DIV/0!</v>
      </c>
      <c r="AN146" s="112" t="e">
        <f>AZ88/AP88</f>
        <v>#DIV/0!</v>
      </c>
      <c r="AO146" s="112" t="e">
        <f>(AZ88-BK88-BL88)/AZ88</f>
        <v>#DIV/0!</v>
      </c>
      <c r="AP146" s="112" t="e">
        <f>BK88/AZ88</f>
        <v>#DIV/0!</v>
      </c>
      <c r="AQ146" s="112"/>
      <c r="AR146" s="112" t="e">
        <f>BL88/AZ88</f>
        <v>#DIV/0!</v>
      </c>
      <c r="AS146" s="113" t="e">
        <f>BB88/AP88</f>
        <v>#DIV/0!</v>
      </c>
      <c r="AT146" s="112" t="e">
        <f>BB88/AZ88</f>
        <v>#DIV/0!</v>
      </c>
      <c r="AU146" s="112" t="e">
        <f>BC88/BB88</f>
        <v>#DIV/0!</v>
      </c>
    </row>
    <row r="147" spans="1:47">
      <c r="A147" s="63"/>
      <c r="B147" s="65" t="s">
        <v>22</v>
      </c>
      <c r="C147" s="68"/>
      <c r="D147" s="112" t="e">
        <f>((F90+G90)+(F96+G96)-I90-I96)/E92</f>
        <v>#DIV/0!</v>
      </c>
      <c r="E147" s="112" t="e">
        <f>Q90/G90</f>
        <v>#DIV/0!</v>
      </c>
      <c r="F147" s="112" t="e">
        <f>(Q90-AB90-AC90)/Q90</f>
        <v>#DIV/0!</v>
      </c>
      <c r="G147" s="112" t="e">
        <f>AB90/Q90</f>
        <v>#DIV/0!</v>
      </c>
      <c r="H147" s="112"/>
      <c r="I147" s="112" t="e">
        <f>AC90/Q90</f>
        <v>#DIV/0!</v>
      </c>
      <c r="J147" s="113" t="e">
        <f>S90/G90</f>
        <v>#DIV/0!</v>
      </c>
      <c r="K147" s="112" t="e">
        <f>S90/Q90</f>
        <v>#DIV/0!</v>
      </c>
      <c r="L147" s="112" t="e">
        <f>T90/S90</f>
        <v>#DIV/0!</v>
      </c>
      <c r="AJ147" s="63"/>
      <c r="AK147" s="65" t="s">
        <v>22</v>
      </c>
      <c r="AL147" s="68"/>
      <c r="AM147" s="112" t="e">
        <f>((AO90+AP90)+(AO96+AP96)-AR90-AR96)/AN92</f>
        <v>#DIV/0!</v>
      </c>
      <c r="AN147" s="112" t="e">
        <f>AZ90/AP90</f>
        <v>#DIV/0!</v>
      </c>
      <c r="AO147" s="112" t="e">
        <f>(AZ90-BK90-BL90)/AZ90</f>
        <v>#DIV/0!</v>
      </c>
      <c r="AP147" s="112" t="e">
        <f>BK90/AZ90</f>
        <v>#DIV/0!</v>
      </c>
      <c r="AQ147" s="112"/>
      <c r="AR147" s="112" t="e">
        <f>BL90/AZ90</f>
        <v>#DIV/0!</v>
      </c>
      <c r="AS147" s="113" t="e">
        <f>BB90/AP90</f>
        <v>#DIV/0!</v>
      </c>
      <c r="AT147" s="112" t="e">
        <f>BB90/AZ90</f>
        <v>#DIV/0!</v>
      </c>
      <c r="AU147" s="112" t="e">
        <f>BC90/BB90</f>
        <v>#DIV/0!</v>
      </c>
    </row>
    <row r="148" spans="1:47">
      <c r="A148" s="64"/>
      <c r="B148" s="65" t="s">
        <v>4</v>
      </c>
      <c r="C148" s="68"/>
      <c r="D148" s="112" t="e">
        <f>((F92+G92)+(F98+G98)-I90-I96)/E92</f>
        <v>#DIV/0!</v>
      </c>
      <c r="E148" s="112" t="e">
        <f>Q92/G92</f>
        <v>#DIV/0!</v>
      </c>
      <c r="F148" s="112" t="e">
        <f>(Q92-AB92-AC92)/Q92</f>
        <v>#DIV/0!</v>
      </c>
      <c r="G148" s="112" t="e">
        <f>AB92/Q92</f>
        <v>#DIV/0!</v>
      </c>
      <c r="H148" s="112"/>
      <c r="I148" s="112" t="e">
        <f>AC92/Q92</f>
        <v>#DIV/0!</v>
      </c>
      <c r="J148" s="113" t="e">
        <f>S92/G92</f>
        <v>#DIV/0!</v>
      </c>
      <c r="K148" s="112" t="e">
        <f>S92/Q92</f>
        <v>#DIV/0!</v>
      </c>
      <c r="L148" s="112" t="e">
        <f>T92/S92</f>
        <v>#DIV/0!</v>
      </c>
      <c r="AJ148" s="64"/>
      <c r="AK148" s="65" t="s">
        <v>4</v>
      </c>
      <c r="AL148" s="68"/>
      <c r="AM148" s="112" t="e">
        <f>((AO92+AP92)+(AO98+AP98)-AR90-AR96)/AN92</f>
        <v>#DIV/0!</v>
      </c>
      <c r="AN148" s="112" t="e">
        <f>AZ92/AP92</f>
        <v>#DIV/0!</v>
      </c>
      <c r="AO148" s="112" t="e">
        <f>(AZ92-BK92-BL92)/AZ92</f>
        <v>#DIV/0!</v>
      </c>
      <c r="AP148" s="112" t="e">
        <f>BK92/AZ92</f>
        <v>#DIV/0!</v>
      </c>
      <c r="AQ148" s="112"/>
      <c r="AR148" s="112" t="e">
        <f>BL92/AZ92</f>
        <v>#DIV/0!</v>
      </c>
      <c r="AS148" s="113" t="e">
        <f>BB92/AP92</f>
        <v>#DIV/0!</v>
      </c>
      <c r="AT148" s="112" t="e">
        <f>BB92/AZ92</f>
        <v>#DIV/0!</v>
      </c>
      <c r="AU148" s="112" t="e">
        <f>BC92/BB92</f>
        <v>#DIV/0!</v>
      </c>
    </row>
    <row r="149" spans="1:47">
      <c r="A149" s="62" t="s">
        <v>61</v>
      </c>
      <c r="B149" s="65" t="s">
        <v>21</v>
      </c>
      <c r="C149" s="68"/>
      <c r="D149" s="276"/>
      <c r="E149" s="112" t="e">
        <f>Q94/G94</f>
        <v>#DIV/0!</v>
      </c>
      <c r="F149" s="112" t="e">
        <f>(Q94-AB94-AC94)/Q94</f>
        <v>#DIV/0!</v>
      </c>
      <c r="G149" s="112" t="e">
        <f>AB94/Q94</f>
        <v>#DIV/0!</v>
      </c>
      <c r="H149" s="112"/>
      <c r="I149" s="112" t="e">
        <f>AC94/Q94</f>
        <v>#DIV/0!</v>
      </c>
      <c r="J149" s="113" t="e">
        <f>S94/G94</f>
        <v>#DIV/0!</v>
      </c>
      <c r="K149" s="112" t="e">
        <f>S94/Q94</f>
        <v>#DIV/0!</v>
      </c>
      <c r="L149" s="112" t="e">
        <f>T94/S94</f>
        <v>#DIV/0!</v>
      </c>
      <c r="AJ149" s="62" t="s">
        <v>61</v>
      </c>
      <c r="AK149" s="65" t="s">
        <v>21</v>
      </c>
      <c r="AL149" s="68"/>
      <c r="AM149" s="276"/>
      <c r="AN149" s="112" t="e">
        <f>AZ94/AP94</f>
        <v>#DIV/0!</v>
      </c>
      <c r="AO149" s="112" t="e">
        <f>(AZ94-BK94-BL94)/AZ94</f>
        <v>#DIV/0!</v>
      </c>
      <c r="AP149" s="112" t="e">
        <f>BK94/AZ94</f>
        <v>#DIV/0!</v>
      </c>
      <c r="AQ149" s="112"/>
      <c r="AR149" s="112" t="e">
        <f>BL94/AZ94</f>
        <v>#DIV/0!</v>
      </c>
      <c r="AS149" s="113" t="e">
        <f>BB94/AP94</f>
        <v>#DIV/0!</v>
      </c>
      <c r="AT149" s="112" t="e">
        <f>BB94/AZ94</f>
        <v>#DIV/0!</v>
      </c>
      <c r="AU149" s="112" t="e">
        <f>BC94/BB94</f>
        <v>#DIV/0!</v>
      </c>
    </row>
    <row r="150" spans="1:47">
      <c r="A150" s="63"/>
      <c r="B150" s="65" t="s">
        <v>22</v>
      </c>
      <c r="C150" s="68"/>
      <c r="D150" s="276"/>
      <c r="E150" s="112" t="e">
        <f>Q96/G96</f>
        <v>#DIV/0!</v>
      </c>
      <c r="F150" s="112" t="e">
        <f>(Q96-AB96-AC96)/Q96</f>
        <v>#DIV/0!</v>
      </c>
      <c r="G150" s="112" t="e">
        <f>AB96/Q96</f>
        <v>#DIV/0!</v>
      </c>
      <c r="H150" s="112"/>
      <c r="I150" s="112" t="e">
        <f>AC96/Q96</f>
        <v>#DIV/0!</v>
      </c>
      <c r="J150" s="113" t="e">
        <f>S96/G96</f>
        <v>#DIV/0!</v>
      </c>
      <c r="K150" s="112" t="e">
        <f>S96/Q96</f>
        <v>#DIV/0!</v>
      </c>
      <c r="L150" s="112" t="e">
        <f>T96/S96</f>
        <v>#DIV/0!</v>
      </c>
      <c r="AJ150" s="63"/>
      <c r="AK150" s="65" t="s">
        <v>22</v>
      </c>
      <c r="AL150" s="68"/>
      <c r="AM150" s="276"/>
      <c r="AN150" s="112" t="e">
        <f>AZ96/AP96</f>
        <v>#DIV/0!</v>
      </c>
      <c r="AO150" s="112" t="e">
        <f>(AZ96-BK96-BL96)/AZ96</f>
        <v>#DIV/0!</v>
      </c>
      <c r="AP150" s="112" t="e">
        <f>BK96/AZ96</f>
        <v>#DIV/0!</v>
      </c>
      <c r="AQ150" s="112"/>
      <c r="AR150" s="112" t="e">
        <f>BL96/AZ96</f>
        <v>#DIV/0!</v>
      </c>
      <c r="AS150" s="113" t="e">
        <f>BB96/AP96</f>
        <v>#DIV/0!</v>
      </c>
      <c r="AT150" s="112" t="e">
        <f>BB96/AZ96</f>
        <v>#DIV/0!</v>
      </c>
      <c r="AU150" s="112" t="e">
        <f>BC96/BB96</f>
        <v>#DIV/0!</v>
      </c>
    </row>
    <row r="151" spans="1:47">
      <c r="A151" s="64"/>
      <c r="B151" s="65" t="s">
        <v>4</v>
      </c>
      <c r="C151" s="68"/>
      <c r="D151" s="276"/>
      <c r="E151" s="112" t="e">
        <f>Q98/G98</f>
        <v>#DIV/0!</v>
      </c>
      <c r="F151" s="112" t="e">
        <f>(Q98-AB98-AC98)/Q98</f>
        <v>#DIV/0!</v>
      </c>
      <c r="G151" s="112" t="e">
        <f>AB98/Q98</f>
        <v>#DIV/0!</v>
      </c>
      <c r="H151" s="112"/>
      <c r="I151" s="112" t="e">
        <f>AC98/Q98</f>
        <v>#DIV/0!</v>
      </c>
      <c r="J151" s="113" t="e">
        <f>S98/G98</f>
        <v>#DIV/0!</v>
      </c>
      <c r="K151" s="112" t="e">
        <f>S98/Q98</f>
        <v>#DIV/0!</v>
      </c>
      <c r="L151" s="112" t="e">
        <f>T98/S98</f>
        <v>#DIV/0!</v>
      </c>
      <c r="AJ151" s="64"/>
      <c r="AK151" s="65" t="s">
        <v>4</v>
      </c>
      <c r="AL151" s="68"/>
      <c r="AM151" s="276"/>
      <c r="AN151" s="112" t="e">
        <f>AZ98/AP98</f>
        <v>#DIV/0!</v>
      </c>
      <c r="AO151" s="112" t="e">
        <f>(AZ98-BK98-BL98)/AZ98</f>
        <v>#DIV/0!</v>
      </c>
      <c r="AP151" s="112" t="e">
        <f>BK98/AZ98</f>
        <v>#DIV/0!</v>
      </c>
      <c r="AQ151" s="112"/>
      <c r="AR151" s="112" t="e">
        <f>BL98/AZ98</f>
        <v>#DIV/0!</v>
      </c>
      <c r="AS151" s="113" t="e">
        <f>BB98/AP98</f>
        <v>#DIV/0!</v>
      </c>
      <c r="AT151" s="112" t="e">
        <f>BB98/AZ98</f>
        <v>#DIV/0!</v>
      </c>
      <c r="AU151" s="112" t="e">
        <f>BC98/BB98</f>
        <v>#DIV/0!</v>
      </c>
    </row>
    <row r="152" spans="1:47">
      <c r="A152" s="242" t="s">
        <v>108</v>
      </c>
      <c r="B152" s="65" t="s">
        <v>21</v>
      </c>
      <c r="C152" s="68"/>
      <c r="D152" s="112" t="e">
        <f>((F100+G100)-I100)/E104</f>
        <v>#DIV/0!</v>
      </c>
      <c r="E152" s="112" t="e">
        <f>Q100/G100</f>
        <v>#DIV/0!</v>
      </c>
      <c r="F152" s="112" t="e">
        <f>(Q100-AB100-AC100)/Q100</f>
        <v>#DIV/0!</v>
      </c>
      <c r="G152" s="112" t="e">
        <f>AB100/Q100</f>
        <v>#DIV/0!</v>
      </c>
      <c r="H152" s="112"/>
      <c r="I152" s="112" t="e">
        <f>AC100/Q100</f>
        <v>#DIV/0!</v>
      </c>
      <c r="J152" s="113" t="e">
        <f>S100/G100</f>
        <v>#DIV/0!</v>
      </c>
      <c r="K152" s="112" t="e">
        <f>S100/Q100</f>
        <v>#DIV/0!</v>
      </c>
      <c r="L152" s="112" t="e">
        <f>T100/S100</f>
        <v>#DIV/0!</v>
      </c>
      <c r="AJ152" s="242" t="s">
        <v>106</v>
      </c>
      <c r="AK152" s="65" t="s">
        <v>21</v>
      </c>
      <c r="AL152" s="68"/>
      <c r="AM152" s="112" t="e">
        <f>((AO100+AP100)-AR100)/AN104</f>
        <v>#DIV/0!</v>
      </c>
      <c r="AN152" s="112" t="e">
        <f>AZ100/AP100</f>
        <v>#DIV/0!</v>
      </c>
      <c r="AO152" s="112" t="e">
        <f>(AZ100-BK100-BL100)/AZ100</f>
        <v>#DIV/0!</v>
      </c>
      <c r="AP152" s="112" t="e">
        <f>BK100/AZ100</f>
        <v>#DIV/0!</v>
      </c>
      <c r="AQ152" s="112"/>
      <c r="AR152" s="112" t="e">
        <f>BL100/AZ100</f>
        <v>#DIV/0!</v>
      </c>
      <c r="AS152" s="113" t="e">
        <f>BB100/AP100</f>
        <v>#DIV/0!</v>
      </c>
      <c r="AT152" s="112" t="e">
        <f>BB100/AZ100</f>
        <v>#DIV/0!</v>
      </c>
      <c r="AU152" s="112" t="e">
        <f>BC100/BB100</f>
        <v>#DIV/0!</v>
      </c>
    </row>
    <row r="153" spans="1:47">
      <c r="A153" s="63"/>
      <c r="B153" s="65" t="s">
        <v>22</v>
      </c>
      <c r="C153" s="68"/>
      <c r="D153" s="112" t="e">
        <f>((F102+G102)-I102)/E104</f>
        <v>#DIV/0!</v>
      </c>
      <c r="E153" s="112" t="e">
        <f>Q102/G102</f>
        <v>#DIV/0!</v>
      </c>
      <c r="F153" s="112" t="e">
        <f>(Q102-AB102-AC102)/Q102</f>
        <v>#DIV/0!</v>
      </c>
      <c r="G153" s="112" t="e">
        <f>AB102/Q102</f>
        <v>#DIV/0!</v>
      </c>
      <c r="H153" s="112"/>
      <c r="I153" s="112" t="e">
        <f>AC102/Q102</f>
        <v>#DIV/0!</v>
      </c>
      <c r="J153" s="113" t="e">
        <f>S102/G102</f>
        <v>#DIV/0!</v>
      </c>
      <c r="K153" s="112" t="e">
        <f>S102/Q102</f>
        <v>#DIV/0!</v>
      </c>
      <c r="L153" s="112" t="e">
        <f>T102/S102</f>
        <v>#DIV/0!</v>
      </c>
      <c r="AJ153" s="63"/>
      <c r="AK153" s="65" t="s">
        <v>22</v>
      </c>
      <c r="AL153" s="68"/>
      <c r="AM153" s="112" t="e">
        <f>((AO102+AP102)-AR102)/AN104</f>
        <v>#DIV/0!</v>
      </c>
      <c r="AN153" s="112" t="e">
        <f>AZ102/AP102</f>
        <v>#DIV/0!</v>
      </c>
      <c r="AO153" s="112" t="e">
        <f>(AZ102-BK102-BL102)/AZ102</f>
        <v>#DIV/0!</v>
      </c>
      <c r="AP153" s="112" t="e">
        <f>BK102/AZ102</f>
        <v>#DIV/0!</v>
      </c>
      <c r="AQ153" s="112"/>
      <c r="AR153" s="112" t="e">
        <f>BL102/AZ102</f>
        <v>#DIV/0!</v>
      </c>
      <c r="AS153" s="113" t="e">
        <f>BB102/AP102</f>
        <v>#DIV/0!</v>
      </c>
      <c r="AT153" s="112" t="e">
        <f>BB102/AZ102</f>
        <v>#DIV/0!</v>
      </c>
      <c r="AU153" s="112" t="e">
        <f>BC102/BB102</f>
        <v>#DIV/0!</v>
      </c>
    </row>
    <row r="154" spans="1:47">
      <c r="A154" s="64"/>
      <c r="B154" s="69" t="s">
        <v>4</v>
      </c>
      <c r="C154" s="68"/>
      <c r="D154" s="112" t="e">
        <f>((F104+G104)-I102)/E104</f>
        <v>#DIV/0!</v>
      </c>
      <c r="E154" s="112" t="e">
        <f>Q104/G104</f>
        <v>#DIV/0!</v>
      </c>
      <c r="F154" s="112" t="e">
        <f>(Q104-AB104-AC104)/Q104</f>
        <v>#DIV/0!</v>
      </c>
      <c r="G154" s="112" t="e">
        <f>AB104/Q104</f>
        <v>#DIV/0!</v>
      </c>
      <c r="H154" s="112"/>
      <c r="I154" s="112" t="e">
        <f>AC104/Q104</f>
        <v>#DIV/0!</v>
      </c>
      <c r="J154" s="113" t="e">
        <f>S104/G104</f>
        <v>#DIV/0!</v>
      </c>
      <c r="K154" s="112" t="e">
        <f>S104/Q104</f>
        <v>#DIV/0!</v>
      </c>
      <c r="L154" s="112" t="e">
        <f>T104/S104</f>
        <v>#DIV/0!</v>
      </c>
      <c r="AJ154" s="64"/>
      <c r="AK154" s="69" t="s">
        <v>4</v>
      </c>
      <c r="AL154" s="68"/>
      <c r="AM154" s="112" t="e">
        <f>((AO104+AP104)-AR102)/AN104</f>
        <v>#DIV/0!</v>
      </c>
      <c r="AN154" s="112" t="e">
        <f>AZ104/AP104</f>
        <v>#DIV/0!</v>
      </c>
      <c r="AO154" s="112" t="e">
        <f>(AZ104-BK104-BL104)/AZ104</f>
        <v>#DIV/0!</v>
      </c>
      <c r="AP154" s="112" t="e">
        <f>BK104/AZ104</f>
        <v>#DIV/0!</v>
      </c>
      <c r="AQ154" s="112"/>
      <c r="AR154" s="112" t="e">
        <f>BL104/AZ104</f>
        <v>#DIV/0!</v>
      </c>
      <c r="AS154" s="113" t="e">
        <f>BB104/AP104</f>
        <v>#DIV/0!</v>
      </c>
      <c r="AT154" s="112" t="e">
        <f>BB104/AZ104</f>
        <v>#DIV/0!</v>
      </c>
      <c r="AU154" s="112" t="e">
        <f>BC104/BB104</f>
        <v>#DIV/0!</v>
      </c>
    </row>
  </sheetData>
  <mergeCells count="323">
    <mergeCell ref="BF14:BF20"/>
    <mergeCell ref="BE14:BE20"/>
    <mergeCell ref="BN15:BN20"/>
    <mergeCell ref="AL99:AL100"/>
    <mergeCell ref="AK101:AK102"/>
    <mergeCell ref="AL101:AL102"/>
    <mergeCell ref="AK103:AK104"/>
    <mergeCell ref="AL103:AL104"/>
    <mergeCell ref="AJ93:AJ98"/>
    <mergeCell ref="AK93:AK94"/>
    <mergeCell ref="AL93:AL94"/>
    <mergeCell ref="AK95:AK96"/>
    <mergeCell ref="AL95:AL96"/>
    <mergeCell ref="AK97:AK98"/>
    <mergeCell ref="AL97:AL98"/>
    <mergeCell ref="AJ99:AJ104"/>
    <mergeCell ref="AK99:AK100"/>
    <mergeCell ref="AL87:AL88"/>
    <mergeCell ref="AK89:AK90"/>
    <mergeCell ref="AL89:AL90"/>
    <mergeCell ref="AK91:AK92"/>
    <mergeCell ref="AL91:AL92"/>
    <mergeCell ref="AJ81:AJ86"/>
    <mergeCell ref="AK81:AK82"/>
    <mergeCell ref="AL81:AL82"/>
    <mergeCell ref="AK83:AK84"/>
    <mergeCell ref="AL83:AL84"/>
    <mergeCell ref="AK85:AK86"/>
    <mergeCell ref="AL85:AL86"/>
    <mergeCell ref="AK87:AK88"/>
    <mergeCell ref="AL75:AL76"/>
    <mergeCell ref="AK77:AK78"/>
    <mergeCell ref="AL77:AL78"/>
    <mergeCell ref="AK79:AK80"/>
    <mergeCell ref="AL79:AL80"/>
    <mergeCell ref="AJ69:AJ74"/>
    <mergeCell ref="AK69:AK70"/>
    <mergeCell ref="AL69:AL70"/>
    <mergeCell ref="AK71:AK72"/>
    <mergeCell ref="AL71:AL72"/>
    <mergeCell ref="AK73:AK74"/>
    <mergeCell ref="AL73:AL74"/>
    <mergeCell ref="AL63:AL64"/>
    <mergeCell ref="AK65:AK66"/>
    <mergeCell ref="AL65:AL66"/>
    <mergeCell ref="AK67:AK68"/>
    <mergeCell ref="AL67:AL68"/>
    <mergeCell ref="AJ57:AJ62"/>
    <mergeCell ref="AK57:AK58"/>
    <mergeCell ref="AL57:AL58"/>
    <mergeCell ref="AK59:AK60"/>
    <mergeCell ref="AL59:AL60"/>
    <mergeCell ref="AK61:AK62"/>
    <mergeCell ref="AL61:AL62"/>
    <mergeCell ref="AJ33:AJ38"/>
    <mergeCell ref="AK33:AK34"/>
    <mergeCell ref="AL33:AL34"/>
    <mergeCell ref="AK35:AK36"/>
    <mergeCell ref="AL35:AL36"/>
    <mergeCell ref="AK37:AK38"/>
    <mergeCell ref="AL37:AL38"/>
    <mergeCell ref="AL47:AL48"/>
    <mergeCell ref="AK49:AK50"/>
    <mergeCell ref="AL49:AL50"/>
    <mergeCell ref="AJ45:AJ50"/>
    <mergeCell ref="AK45:AK46"/>
    <mergeCell ref="AJ21:AJ26"/>
    <mergeCell ref="AK21:AK22"/>
    <mergeCell ref="AL21:AL22"/>
    <mergeCell ref="A87:A92"/>
    <mergeCell ref="B87:B88"/>
    <mergeCell ref="C87:C88"/>
    <mergeCell ref="B89:B90"/>
    <mergeCell ref="C89:C90"/>
    <mergeCell ref="B91:B92"/>
    <mergeCell ref="C91:C92"/>
    <mergeCell ref="AJ27:AJ32"/>
    <mergeCell ref="AK27:AK28"/>
    <mergeCell ref="AJ51:AJ56"/>
    <mergeCell ref="AK51:AK52"/>
    <mergeCell ref="AJ63:AJ68"/>
    <mergeCell ref="AK63:AK64"/>
    <mergeCell ref="AJ75:AJ80"/>
    <mergeCell ref="AK75:AK76"/>
    <mergeCell ref="AJ87:AJ92"/>
    <mergeCell ref="AJ39:AJ44"/>
    <mergeCell ref="AK39:AK40"/>
    <mergeCell ref="AL39:AL40"/>
    <mergeCell ref="AK41:AK42"/>
    <mergeCell ref="AL41:AL42"/>
    <mergeCell ref="A99:A104"/>
    <mergeCell ref="B99:B100"/>
    <mergeCell ref="C99:C100"/>
    <mergeCell ref="B101:B102"/>
    <mergeCell ref="C101:C102"/>
    <mergeCell ref="B103:B104"/>
    <mergeCell ref="C103:C104"/>
    <mergeCell ref="A93:A98"/>
    <mergeCell ref="B93:B94"/>
    <mergeCell ref="C93:C94"/>
    <mergeCell ref="B95:B96"/>
    <mergeCell ref="C95:C96"/>
    <mergeCell ref="B97:B98"/>
    <mergeCell ref="C97:C98"/>
    <mergeCell ref="A69:A74"/>
    <mergeCell ref="B69:B70"/>
    <mergeCell ref="C69:C70"/>
    <mergeCell ref="B71:B72"/>
    <mergeCell ref="C71:C72"/>
    <mergeCell ref="B73:B74"/>
    <mergeCell ref="C73:C74"/>
    <mergeCell ref="A81:A86"/>
    <mergeCell ref="B81:B82"/>
    <mergeCell ref="C81:C82"/>
    <mergeCell ref="B83:B84"/>
    <mergeCell ref="C83:C84"/>
    <mergeCell ref="B85:B86"/>
    <mergeCell ref="C85:C86"/>
    <mergeCell ref="A75:A80"/>
    <mergeCell ref="B75:B76"/>
    <mergeCell ref="C75:C76"/>
    <mergeCell ref="B77:B78"/>
    <mergeCell ref="C77:C78"/>
    <mergeCell ref="B79:B80"/>
    <mergeCell ref="C79:C80"/>
    <mergeCell ref="A63:A68"/>
    <mergeCell ref="B63:B64"/>
    <mergeCell ref="C63:C64"/>
    <mergeCell ref="B65:B66"/>
    <mergeCell ref="C65:C66"/>
    <mergeCell ref="B67:B68"/>
    <mergeCell ref="C67:C68"/>
    <mergeCell ref="A57:A62"/>
    <mergeCell ref="B57:B58"/>
    <mergeCell ref="C57:C58"/>
    <mergeCell ref="B59:B60"/>
    <mergeCell ref="C59:C60"/>
    <mergeCell ref="B61:B62"/>
    <mergeCell ref="C61:C62"/>
    <mergeCell ref="A51:A56"/>
    <mergeCell ref="B51:B52"/>
    <mergeCell ref="C51:C52"/>
    <mergeCell ref="B53:B54"/>
    <mergeCell ref="C53:C54"/>
    <mergeCell ref="B55:B56"/>
    <mergeCell ref="C55:C56"/>
    <mergeCell ref="A45:A50"/>
    <mergeCell ref="B45:B46"/>
    <mergeCell ref="C45:C46"/>
    <mergeCell ref="B47:B48"/>
    <mergeCell ref="C47:C48"/>
    <mergeCell ref="B49:B50"/>
    <mergeCell ref="C49:C50"/>
    <mergeCell ref="A39:A44"/>
    <mergeCell ref="B39:B40"/>
    <mergeCell ref="C39:C40"/>
    <mergeCell ref="B41:B42"/>
    <mergeCell ref="C41:C42"/>
    <mergeCell ref="B43:B44"/>
    <mergeCell ref="C43:C44"/>
    <mergeCell ref="A33:A38"/>
    <mergeCell ref="B33:B34"/>
    <mergeCell ref="C33:C34"/>
    <mergeCell ref="B35:B36"/>
    <mergeCell ref="C35:C36"/>
    <mergeCell ref="B37:B38"/>
    <mergeCell ref="C37:C38"/>
    <mergeCell ref="AD12:AE12"/>
    <mergeCell ref="AF12:AG12"/>
    <mergeCell ref="J11:K11"/>
    <mergeCell ref="A27:A32"/>
    <mergeCell ref="B27:B28"/>
    <mergeCell ref="C27:C28"/>
    <mergeCell ref="B29:B30"/>
    <mergeCell ref="C29:C30"/>
    <mergeCell ref="B31:B32"/>
    <mergeCell ref="C31:C32"/>
    <mergeCell ref="D11:D20"/>
    <mergeCell ref="E11:E20"/>
    <mergeCell ref="G11:G20"/>
    <mergeCell ref="I11:I20"/>
    <mergeCell ref="Q11:Q20"/>
    <mergeCell ref="A21:A26"/>
    <mergeCell ref="B21:B22"/>
    <mergeCell ref="C21:C22"/>
    <mergeCell ref="B23:B24"/>
    <mergeCell ref="C23:C24"/>
    <mergeCell ref="B25:B26"/>
    <mergeCell ref="C25:C26"/>
    <mergeCell ref="R15:R16"/>
    <mergeCell ref="B11:C20"/>
    <mergeCell ref="L111:L112"/>
    <mergeCell ref="D111:D112"/>
    <mergeCell ref="E111:E112"/>
    <mergeCell ref="F111:F112"/>
    <mergeCell ref="G111:G112"/>
    <mergeCell ref="I111:I112"/>
    <mergeCell ref="J111:J112"/>
    <mergeCell ref="K111:K112"/>
    <mergeCell ref="AJ111:AL112"/>
    <mergeCell ref="AK25:AK26"/>
    <mergeCell ref="AL25:AL26"/>
    <mergeCell ref="AL51:AL52"/>
    <mergeCell ref="AL53:AL54"/>
    <mergeCell ref="AL55:AL56"/>
    <mergeCell ref="AL45:AL46"/>
    <mergeCell ref="AK47:AK48"/>
    <mergeCell ref="AK53:AK54"/>
    <mergeCell ref="AK55:AK56"/>
    <mergeCell ref="AL27:AL28"/>
    <mergeCell ref="AK29:AK30"/>
    <mergeCell ref="AL29:AL30"/>
    <mergeCell ref="AK31:AK32"/>
    <mergeCell ref="AL31:AL32"/>
    <mergeCell ref="AK43:AK44"/>
    <mergeCell ref="AL43:AL44"/>
    <mergeCell ref="BW69:BW70"/>
    <mergeCell ref="BX69:BX70"/>
    <mergeCell ref="BY69:BY70"/>
    <mergeCell ref="BZ69:BZ70"/>
    <mergeCell ref="CA69:CA70"/>
    <mergeCell ref="CB69:CB70"/>
    <mergeCell ref="A111:C112"/>
    <mergeCell ref="BS11:BT20"/>
    <mergeCell ref="AM111:AM112"/>
    <mergeCell ref="AN111:AN112"/>
    <mergeCell ref="AO111:AO112"/>
    <mergeCell ref="AR111:AR112"/>
    <mergeCell ref="AS111:AS112"/>
    <mergeCell ref="AT111:AT112"/>
    <mergeCell ref="AU111:AU112"/>
    <mergeCell ref="U14:U20"/>
    <mergeCell ref="W14:W20"/>
    <mergeCell ref="X14:X20"/>
    <mergeCell ref="Y14:Y20"/>
    <mergeCell ref="AA14:AA20"/>
    <mergeCell ref="AF15:AF20"/>
    <mergeCell ref="AG15:AG20"/>
    <mergeCell ref="AK23:AK24"/>
    <mergeCell ref="AL23:AL24"/>
    <mergeCell ref="A109:K110"/>
    <mergeCell ref="AJ109:AS110"/>
    <mergeCell ref="BR67:CA68"/>
    <mergeCell ref="T16:T20"/>
    <mergeCell ref="BI14:BI20"/>
    <mergeCell ref="BM15:BM20"/>
    <mergeCell ref="A2:B2"/>
    <mergeCell ref="C2:F2"/>
    <mergeCell ref="I2:J2"/>
    <mergeCell ref="K2:L2"/>
    <mergeCell ref="A4:B4"/>
    <mergeCell ref="C4:F4"/>
    <mergeCell ref="I4:J4"/>
    <mergeCell ref="K4:P4"/>
    <mergeCell ref="AJ2:AK2"/>
    <mergeCell ref="L11:P11"/>
    <mergeCell ref="S14:S20"/>
    <mergeCell ref="V14:V20"/>
    <mergeCell ref="AD15:AD20"/>
    <mergeCell ref="AE15:AE20"/>
    <mergeCell ref="BV69:BV70"/>
    <mergeCell ref="BR69:BT70"/>
    <mergeCell ref="BU69:BU70"/>
    <mergeCell ref="F11:F20"/>
    <mergeCell ref="AJ4:AK4"/>
    <mergeCell ref="AL4:AO4"/>
    <mergeCell ref="AP4:AR4"/>
    <mergeCell ref="AS4:AX4"/>
    <mergeCell ref="AS11:AT11"/>
    <mergeCell ref="AU11:AY11"/>
    <mergeCell ref="AM11:AM20"/>
    <mergeCell ref="AN11:AN20"/>
    <mergeCell ref="AO11:AO20"/>
    <mergeCell ref="AP11:AP20"/>
    <mergeCell ref="AK11:AL20"/>
    <mergeCell ref="CB11:CF11"/>
    <mergeCell ref="CI14:CI20"/>
    <mergeCell ref="CK14:CK20"/>
    <mergeCell ref="CL14:CL20"/>
    <mergeCell ref="CM14:CM20"/>
    <mergeCell ref="BD14:BD20"/>
    <mergeCell ref="BO15:BO20"/>
    <mergeCell ref="AL2:AO2"/>
    <mergeCell ref="AP2:AR2"/>
    <mergeCell ref="AS2:AT2"/>
    <mergeCell ref="BR9:CH10"/>
    <mergeCell ref="BX11:BX20"/>
    <mergeCell ref="BY11:BY20"/>
    <mergeCell ref="CG11:CG20"/>
    <mergeCell ref="AZ11:AZ20"/>
    <mergeCell ref="BM12:BN12"/>
    <mergeCell ref="BO12:BP12"/>
    <mergeCell ref="BB14:BB20"/>
    <mergeCell ref="BH14:BH20"/>
    <mergeCell ref="BJ14:BJ20"/>
    <mergeCell ref="BA15:BA16"/>
    <mergeCell ref="BP15:BP20"/>
    <mergeCell ref="BC16:BC20"/>
    <mergeCell ref="BG14:BG20"/>
    <mergeCell ref="H11:H20"/>
    <mergeCell ref="AQ11:AQ20"/>
    <mergeCell ref="AP111:AP112"/>
    <mergeCell ref="CP14:CP20"/>
    <mergeCell ref="CH11:CS11"/>
    <mergeCell ref="CH12:CQ12"/>
    <mergeCell ref="CI13:CQ13"/>
    <mergeCell ref="CT12:CU12"/>
    <mergeCell ref="CV12:CW12"/>
    <mergeCell ref="Z14:Z20"/>
    <mergeCell ref="AR11:AR20"/>
    <mergeCell ref="CN14:CN20"/>
    <mergeCell ref="CO14:CO20"/>
    <mergeCell ref="CQ14:CQ20"/>
    <mergeCell ref="CT15:CT20"/>
    <mergeCell ref="CU15:CU20"/>
    <mergeCell ref="CV15:CV20"/>
    <mergeCell ref="CW15:CW20"/>
    <mergeCell ref="CJ16:CJ20"/>
    <mergeCell ref="BU11:BU20"/>
    <mergeCell ref="BV11:BV20"/>
    <mergeCell ref="BW11:BW20"/>
    <mergeCell ref="CH15:CH16"/>
    <mergeCell ref="BZ11:CA11"/>
  </mergeCells>
  <phoneticPr fontId="3"/>
  <pageMargins left="0.70866141732283472" right="0.70866141732283472" top="0.74803149606299213" bottom="0.74803149606299213" header="0.31496062992125984" footer="0.31496062992125984"/>
  <pageSetup paperSize="9" scale="28" fitToWidth="2" orientation="portrait" r:id="rId1"/>
  <colBreaks count="2" manualBreakCount="2">
    <brk id="35" max="1048575" man="1"/>
    <brk id="68" max="1048575" man="1"/>
  </colBreaks>
  <ignoredErrors>
    <ignoredError sqref="BX29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  <pageSetUpPr fitToPage="1"/>
  </sheetPr>
  <dimension ref="A1:Z13"/>
  <sheetViews>
    <sheetView view="pageBreakPreview" zoomScale="85" zoomScaleNormal="100" zoomScaleSheetLayoutView="85" workbookViewId="0">
      <selection activeCell="D10" sqref="D10"/>
    </sheetView>
  </sheetViews>
  <sheetFormatPr defaultRowHeight="13.2"/>
  <cols>
    <col min="2" max="26" width="14.77734375" customWidth="1"/>
  </cols>
  <sheetData>
    <row r="1" spans="1:26" ht="25.05" customHeight="1">
      <c r="A1" s="288" t="s">
        <v>155</v>
      </c>
      <c r="B1" s="258"/>
      <c r="C1" s="258"/>
      <c r="D1" s="258"/>
      <c r="E1" s="289" t="s">
        <v>127</v>
      </c>
      <c r="F1" s="289">
        <f>'01 対象者数'!$D$3</f>
        <v>0</v>
      </c>
    </row>
    <row r="2" spans="1:26" ht="10.050000000000001" customHeight="1"/>
    <row r="3" spans="1:26" ht="40.049999999999997" customHeight="1">
      <c r="A3" s="278"/>
      <c r="B3" s="279" t="s">
        <v>65</v>
      </c>
      <c r="C3" s="279" t="s">
        <v>66</v>
      </c>
      <c r="D3" s="286" t="s">
        <v>67</v>
      </c>
      <c r="E3" s="279" t="s">
        <v>136</v>
      </c>
      <c r="F3" s="279" t="s">
        <v>68</v>
      </c>
      <c r="G3" s="279" t="s">
        <v>152</v>
      </c>
      <c r="H3" s="279" t="s">
        <v>132</v>
      </c>
      <c r="I3" s="279" t="s">
        <v>69</v>
      </c>
      <c r="J3" s="279" t="s">
        <v>70</v>
      </c>
      <c r="K3" s="279" t="s">
        <v>71</v>
      </c>
      <c r="L3" s="279" t="s">
        <v>72</v>
      </c>
      <c r="M3" s="279" t="s">
        <v>73</v>
      </c>
      <c r="N3" s="279" t="s">
        <v>74</v>
      </c>
      <c r="O3" s="279" t="s">
        <v>75</v>
      </c>
      <c r="P3" s="279" t="s">
        <v>76</v>
      </c>
      <c r="Q3" s="279" t="s">
        <v>77</v>
      </c>
      <c r="R3" s="279" t="s">
        <v>78</v>
      </c>
      <c r="S3" s="279" t="s">
        <v>115</v>
      </c>
      <c r="T3" s="279" t="s">
        <v>116</v>
      </c>
      <c r="U3" s="279" t="s">
        <v>79</v>
      </c>
      <c r="V3" s="279" t="s">
        <v>140</v>
      </c>
      <c r="W3" s="279" t="s">
        <v>80</v>
      </c>
      <c r="X3" s="279" t="s">
        <v>141</v>
      </c>
      <c r="Y3" s="279" t="s">
        <v>96</v>
      </c>
      <c r="Z3" s="279" t="s">
        <v>87</v>
      </c>
    </row>
    <row r="4" spans="1:26" ht="30" customHeight="1">
      <c r="A4" s="278" t="s">
        <v>62</v>
      </c>
      <c r="B4" s="282">
        <f>'01 対象者数'!M34</f>
        <v>0</v>
      </c>
      <c r="C4" s="283">
        <f>'01 対象者数'!$O$4</f>
        <v>0.56699999999999995</v>
      </c>
      <c r="D4" s="282">
        <f>B4*C4</f>
        <v>0</v>
      </c>
      <c r="E4" s="282">
        <f>'03　子宮頸がんプロセス指標'!G104</f>
        <v>0</v>
      </c>
      <c r="F4" s="282">
        <f>'03　子宮頸がんプロセス指標'!I102</f>
        <v>0</v>
      </c>
      <c r="G4" s="282">
        <f>'03　子宮頸がんプロセス指標'!F104</f>
        <v>0</v>
      </c>
      <c r="H4" s="282">
        <f>E4+G4-F4</f>
        <v>0</v>
      </c>
      <c r="I4" s="283" t="e">
        <f>H4/D4</f>
        <v>#DIV/0!</v>
      </c>
      <c r="J4" s="284">
        <f>'03　子宮頸がんプロセス指標'!Q104</f>
        <v>0</v>
      </c>
      <c r="K4" s="283" t="e">
        <f>J4/E4</f>
        <v>#DIV/0!</v>
      </c>
      <c r="L4" s="284">
        <f>J4-N4-P4</f>
        <v>0</v>
      </c>
      <c r="M4" s="283" t="e">
        <f>L4/J4</f>
        <v>#DIV/0!</v>
      </c>
      <c r="N4" s="284">
        <f>'03　子宮頸がんプロセス指標'!AB104</f>
        <v>0</v>
      </c>
      <c r="O4" s="283" t="e">
        <f>N4/J4</f>
        <v>#DIV/0!</v>
      </c>
      <c r="P4" s="284">
        <f>'03　子宮頸がんプロセス指標'!AC104</f>
        <v>0</v>
      </c>
      <c r="Q4" s="283" t="e">
        <f>P4/J4</f>
        <v>#DIV/0!</v>
      </c>
      <c r="R4" s="284">
        <f>'03　子宮頸がんプロセス指標'!S104</f>
        <v>0</v>
      </c>
      <c r="S4" s="284">
        <f>'03　子宮頸がんプロセス指標'!U104</f>
        <v>0</v>
      </c>
      <c r="T4" s="284">
        <f>'03　子宮頸がんプロセス指標'!V104</f>
        <v>0</v>
      </c>
      <c r="U4" s="285" t="e">
        <f>R4/E4</f>
        <v>#DIV/0!</v>
      </c>
      <c r="V4" s="285" t="e">
        <f>R4+S4+T4/E4</f>
        <v>#DIV/0!</v>
      </c>
      <c r="W4" s="283" t="e">
        <f>R4/J4</f>
        <v>#DIV/0!</v>
      </c>
      <c r="X4" s="283" t="e">
        <f>R4+T4+S4/J4</f>
        <v>#DIV/0!</v>
      </c>
      <c r="Y4" s="284">
        <f>'03　子宮頸がんプロセス指標'!T104</f>
        <v>0</v>
      </c>
      <c r="Z4" s="283" t="e">
        <f>Y4/R4</f>
        <v>#DIV/0!</v>
      </c>
    </row>
    <row r="5" spans="1:26" ht="30" customHeight="1">
      <c r="A5" s="280" t="s">
        <v>63</v>
      </c>
      <c r="B5" s="282">
        <f>'01 対象者数'!M34</f>
        <v>0</v>
      </c>
      <c r="C5" s="283">
        <f>'01 対象者数'!$O$4</f>
        <v>0.56699999999999995</v>
      </c>
      <c r="D5" s="282">
        <f t="shared" ref="D5:D6" si="0">B5*C5</f>
        <v>0</v>
      </c>
      <c r="E5" s="282">
        <f>'03　子宮頸がんプロセス指標'!AP104</f>
        <v>0</v>
      </c>
      <c r="F5" s="282">
        <f>'03　子宮頸がんプロセス指標'!AR102</f>
        <v>0</v>
      </c>
      <c r="G5" s="282">
        <f>'03　子宮頸がんプロセス指標'!AO104</f>
        <v>0</v>
      </c>
      <c r="H5" s="282">
        <f t="shared" ref="H5:H6" si="1">E5+G5-F5</f>
        <v>0</v>
      </c>
      <c r="I5" s="283" t="e">
        <f t="shared" ref="I5:I6" si="2">H5/D5</f>
        <v>#DIV/0!</v>
      </c>
      <c r="J5" s="284">
        <f>'03　子宮頸がんプロセス指標'!AZ104</f>
        <v>0</v>
      </c>
      <c r="K5" s="283" t="e">
        <f>J5/E5</f>
        <v>#DIV/0!</v>
      </c>
      <c r="L5" s="284">
        <f>J5-N5-P5</f>
        <v>0</v>
      </c>
      <c r="M5" s="283" t="e">
        <f>L5/J5</f>
        <v>#DIV/0!</v>
      </c>
      <c r="N5" s="284">
        <f>'03　子宮頸がんプロセス指標'!BK104</f>
        <v>0</v>
      </c>
      <c r="O5" s="283" t="e">
        <f>N5/J5</f>
        <v>#DIV/0!</v>
      </c>
      <c r="P5" s="284">
        <f>'03　子宮頸がんプロセス指標'!BL104</f>
        <v>0</v>
      </c>
      <c r="Q5" s="283" t="e">
        <f>P5/J5</f>
        <v>#DIV/0!</v>
      </c>
      <c r="R5" s="284">
        <f>'03　子宮頸がんプロセス指標'!BB104</f>
        <v>0</v>
      </c>
      <c r="S5" s="284">
        <f>'03　子宮頸がんプロセス指標'!BD104</f>
        <v>0</v>
      </c>
      <c r="T5" s="284">
        <f>'03　子宮頸がんプロセス指標'!BE104</f>
        <v>0</v>
      </c>
      <c r="U5" s="285" t="e">
        <f>R5/E5</f>
        <v>#DIV/0!</v>
      </c>
      <c r="V5" s="285" t="e">
        <f>R5+S5+T5/E5</f>
        <v>#DIV/0!</v>
      </c>
      <c r="W5" s="283" t="e">
        <f>R5/J5</f>
        <v>#DIV/0!</v>
      </c>
      <c r="X5" s="283" t="e">
        <f>R5+T5+S5/J5</f>
        <v>#DIV/0!</v>
      </c>
      <c r="Y5" s="284">
        <f>'03　子宮頸がんプロセス指標'!BC104</f>
        <v>0</v>
      </c>
      <c r="Z5" s="283" t="e">
        <f>Y5/R5</f>
        <v>#DIV/0!</v>
      </c>
    </row>
    <row r="6" spans="1:26" ht="30" customHeight="1">
      <c r="A6" s="280" t="s">
        <v>64</v>
      </c>
      <c r="B6" s="282">
        <f>'01 対象者数'!M34</f>
        <v>0</v>
      </c>
      <c r="C6" s="283">
        <f>'01 対象者数'!$O$4</f>
        <v>0.56699999999999995</v>
      </c>
      <c r="D6" s="282">
        <f t="shared" si="0"/>
        <v>0</v>
      </c>
      <c r="E6" s="282">
        <f>SUM(E4:E5)</f>
        <v>0</v>
      </c>
      <c r="F6" s="282">
        <f t="shared" ref="F6:G6" si="3">SUM(F4:F5)</f>
        <v>0</v>
      </c>
      <c r="G6" s="282">
        <f t="shared" si="3"/>
        <v>0</v>
      </c>
      <c r="H6" s="282">
        <f t="shared" si="1"/>
        <v>0</v>
      </c>
      <c r="I6" s="283" t="e">
        <f t="shared" si="2"/>
        <v>#DIV/0!</v>
      </c>
      <c r="J6" s="284">
        <f>SUM(J4:J5)</f>
        <v>0</v>
      </c>
      <c r="K6" s="283" t="e">
        <f>J6/E6</f>
        <v>#DIV/0!</v>
      </c>
      <c r="L6" s="284">
        <f>J6-N6-P6</f>
        <v>0</v>
      </c>
      <c r="M6" s="283" t="e">
        <f>L6/J6</f>
        <v>#DIV/0!</v>
      </c>
      <c r="N6" s="284">
        <f>SUM(N4:N5)</f>
        <v>0</v>
      </c>
      <c r="O6" s="283" t="e">
        <f>N6/J6</f>
        <v>#DIV/0!</v>
      </c>
      <c r="P6" s="284">
        <f>SUM(P4:P5)</f>
        <v>0</v>
      </c>
      <c r="Q6" s="283" t="e">
        <f>P6/J6</f>
        <v>#DIV/0!</v>
      </c>
      <c r="R6" s="284">
        <f>SUM(R4:R5)</f>
        <v>0</v>
      </c>
      <c r="S6" s="284">
        <f>SUM(S4:S5)</f>
        <v>0</v>
      </c>
      <c r="T6" s="284">
        <f>SUM(T4:T5)</f>
        <v>0</v>
      </c>
      <c r="U6" s="285" t="e">
        <f>R6/E6</f>
        <v>#DIV/0!</v>
      </c>
      <c r="V6" s="285" t="e">
        <f>R6+S6+T6/E6</f>
        <v>#DIV/0!</v>
      </c>
      <c r="W6" s="283" t="e">
        <f>R6/J6</f>
        <v>#DIV/0!</v>
      </c>
      <c r="X6" s="283" t="e">
        <f>R6+T6+S6/J6</f>
        <v>#DIV/0!</v>
      </c>
      <c r="Y6" s="284">
        <f>SUM(Y4:Y5)</f>
        <v>0</v>
      </c>
      <c r="Z6" s="283" t="e">
        <f>Y6/R6</f>
        <v>#DIV/0!</v>
      </c>
    </row>
    <row r="7" spans="1:26" ht="49.95" customHeight="1"/>
    <row r="8" spans="1:26" ht="25.05" customHeight="1">
      <c r="A8" s="288" t="s">
        <v>156</v>
      </c>
    </row>
    <row r="9" spans="1:26" ht="10.050000000000001" customHeight="1"/>
    <row r="10" spans="1:26" ht="40.049999999999997" customHeight="1">
      <c r="A10" s="278"/>
      <c r="B10" s="279" t="s">
        <v>65</v>
      </c>
      <c r="C10" s="281" t="s">
        <v>66</v>
      </c>
      <c r="D10" s="287" t="s">
        <v>67</v>
      </c>
      <c r="E10" s="281" t="s">
        <v>157</v>
      </c>
      <c r="F10" s="281" t="s">
        <v>68</v>
      </c>
      <c r="G10" s="281" t="s">
        <v>136</v>
      </c>
      <c r="H10" s="279" t="s">
        <v>132</v>
      </c>
      <c r="I10" s="281" t="s">
        <v>69</v>
      </c>
    </row>
    <row r="11" spans="1:26" ht="30" customHeight="1">
      <c r="A11" s="278" t="s">
        <v>62</v>
      </c>
      <c r="B11" s="282">
        <f>'01 対象者数'!E34</f>
        <v>0</v>
      </c>
      <c r="C11" s="283">
        <f>'01 対象者数'!$G$4</f>
        <v>0.56699999999999995</v>
      </c>
      <c r="D11" s="282">
        <f>B11*C11</f>
        <v>0</v>
      </c>
      <c r="E11" s="282">
        <f>'02　受診者数'!H99</f>
        <v>0</v>
      </c>
      <c r="F11" s="282">
        <f>'02　受診者数'!J97</f>
        <v>0</v>
      </c>
      <c r="G11" s="282">
        <f>'03　子宮頸がんプロセス指標'!G104</f>
        <v>0</v>
      </c>
      <c r="H11" s="282">
        <f>E11+G11-F11</f>
        <v>0</v>
      </c>
      <c r="I11" s="283" t="e">
        <f>H11/D11</f>
        <v>#DIV/0!</v>
      </c>
    </row>
    <row r="12" spans="1:26" ht="30" customHeight="1">
      <c r="A12" s="280" t="s">
        <v>63</v>
      </c>
      <c r="B12" s="282">
        <f>'01 対象者数'!E34</f>
        <v>0</v>
      </c>
      <c r="C12" s="283">
        <f>'01 対象者数'!$G$4</f>
        <v>0.56699999999999995</v>
      </c>
      <c r="D12" s="282">
        <f t="shared" ref="D12:D13" si="4">B12*C12</f>
        <v>0</v>
      </c>
      <c r="E12" s="282">
        <f>'02　受診者数'!I99</f>
        <v>0</v>
      </c>
      <c r="F12" s="282">
        <f>'02　受診者数'!K97</f>
        <v>0</v>
      </c>
      <c r="G12" s="282">
        <f>'03　子宮頸がんプロセス指標'!AP104</f>
        <v>0</v>
      </c>
      <c r="H12" s="282">
        <f>E12+G12-F12</f>
        <v>0</v>
      </c>
      <c r="I12" s="283" t="e">
        <f t="shared" ref="I12:I13" si="5">H12/D12</f>
        <v>#DIV/0!</v>
      </c>
    </row>
    <row r="13" spans="1:26" ht="30" customHeight="1">
      <c r="A13" s="280" t="s">
        <v>64</v>
      </c>
      <c r="B13" s="282">
        <f>'01 対象者数'!E34</f>
        <v>0</v>
      </c>
      <c r="C13" s="283">
        <f>'01 対象者数'!$G$4</f>
        <v>0.56699999999999995</v>
      </c>
      <c r="D13" s="282">
        <f t="shared" si="4"/>
        <v>0</v>
      </c>
      <c r="E13" s="282">
        <f>SUM(E11:E12)</f>
        <v>0</v>
      </c>
      <c r="F13" s="282">
        <f t="shared" ref="F13:G13" si="6">SUM(F11:F12)</f>
        <v>0</v>
      </c>
      <c r="G13" s="282">
        <f t="shared" si="6"/>
        <v>0</v>
      </c>
      <c r="H13" s="282">
        <f t="shared" ref="H13" si="7">E13+G13-F13</f>
        <v>0</v>
      </c>
      <c r="I13" s="283" t="e">
        <f t="shared" si="5"/>
        <v>#DIV/0!</v>
      </c>
    </row>
  </sheetData>
  <phoneticPr fontId="2"/>
  <pageMargins left="0.51181102362204722" right="0.31496062992125984" top="0.74803149606299213" bottom="0.74803149606299213" header="0.31496062992125984" footer="0.31496062992125984"/>
  <pageSetup paperSize="9" scale="3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Z13"/>
  <sheetViews>
    <sheetView view="pageBreakPreview" zoomScale="60" zoomScaleNormal="100" workbookViewId="0">
      <selection activeCell="G11" sqref="G11"/>
    </sheetView>
  </sheetViews>
  <sheetFormatPr defaultRowHeight="13.2"/>
  <cols>
    <col min="2" max="26" width="14.77734375" customWidth="1"/>
  </cols>
  <sheetData>
    <row r="1" spans="1:26" ht="25.05" customHeight="1">
      <c r="A1" s="288" t="s">
        <v>155</v>
      </c>
      <c r="B1" s="258"/>
      <c r="C1" s="258"/>
      <c r="D1" s="258"/>
      <c r="E1" s="289" t="s">
        <v>127</v>
      </c>
      <c r="F1" s="289">
        <f>'01 対象者数'!$D$3</f>
        <v>0</v>
      </c>
    </row>
    <row r="2" spans="1:26" ht="10.050000000000001" customHeight="1"/>
    <row r="3" spans="1:26" ht="40.049999999999997" customHeight="1">
      <c r="A3" s="278"/>
      <c r="B3" s="279" t="s">
        <v>65</v>
      </c>
      <c r="C3" s="279" t="s">
        <v>66</v>
      </c>
      <c r="D3" s="286" t="s">
        <v>67</v>
      </c>
      <c r="E3" s="279" t="s">
        <v>136</v>
      </c>
      <c r="F3" s="279" t="s">
        <v>68</v>
      </c>
      <c r="G3" s="279" t="s">
        <v>152</v>
      </c>
      <c r="H3" s="279" t="s">
        <v>132</v>
      </c>
      <c r="I3" s="279" t="s">
        <v>69</v>
      </c>
      <c r="J3" s="279" t="s">
        <v>70</v>
      </c>
      <c r="K3" s="279" t="s">
        <v>71</v>
      </c>
      <c r="L3" s="279" t="s">
        <v>72</v>
      </c>
      <c r="M3" s="279" t="s">
        <v>73</v>
      </c>
      <c r="N3" s="279" t="s">
        <v>74</v>
      </c>
      <c r="O3" s="279" t="s">
        <v>75</v>
      </c>
      <c r="P3" s="279" t="s">
        <v>76</v>
      </c>
      <c r="Q3" s="279" t="s">
        <v>77</v>
      </c>
      <c r="R3" s="279" t="s">
        <v>78</v>
      </c>
      <c r="S3" s="279" t="s">
        <v>115</v>
      </c>
      <c r="T3" s="279" t="s">
        <v>116</v>
      </c>
      <c r="U3" s="279" t="s">
        <v>79</v>
      </c>
      <c r="V3" s="279" t="s">
        <v>140</v>
      </c>
      <c r="W3" s="279" t="s">
        <v>80</v>
      </c>
      <c r="X3" s="279" t="s">
        <v>141</v>
      </c>
      <c r="Y3" s="279" t="s">
        <v>96</v>
      </c>
      <c r="Z3" s="279" t="s">
        <v>87</v>
      </c>
    </row>
    <row r="4" spans="1:26" ht="30" customHeight="1">
      <c r="A4" s="278" t="s">
        <v>62</v>
      </c>
      <c r="B4" s="282">
        <f>'01 対象者数'!M35</f>
        <v>0</v>
      </c>
      <c r="C4" s="283">
        <f>'01 対象者数'!$O$4</f>
        <v>0.56699999999999995</v>
      </c>
      <c r="D4" s="282">
        <f>B4*C4</f>
        <v>0</v>
      </c>
      <c r="E4" s="282">
        <f>'03　子宮頸がんプロセス指標'!G105</f>
        <v>0</v>
      </c>
      <c r="F4" s="282">
        <f>'03　子宮頸がんプロセス指標'!I105</f>
        <v>0</v>
      </c>
      <c r="G4" s="282">
        <f>'03　子宮頸がんプロセス指標'!F105</f>
        <v>0</v>
      </c>
      <c r="H4" s="282">
        <f>E4+G4-F4</f>
        <v>0</v>
      </c>
      <c r="I4" s="283" t="e">
        <f>H4/D4</f>
        <v>#DIV/0!</v>
      </c>
      <c r="J4" s="284">
        <f>'03　子宮頸がんプロセス指標'!Q105</f>
        <v>0</v>
      </c>
      <c r="K4" s="283" t="e">
        <f>J4/E4</f>
        <v>#DIV/0!</v>
      </c>
      <c r="L4" s="284">
        <f>J4-N4-P4</f>
        <v>0</v>
      </c>
      <c r="M4" s="283" t="e">
        <f>L4/J4</f>
        <v>#DIV/0!</v>
      </c>
      <c r="N4" s="284">
        <f>'03　子宮頸がんプロセス指標'!AB105</f>
        <v>0</v>
      </c>
      <c r="O4" s="283" t="e">
        <f>N4/J4</f>
        <v>#DIV/0!</v>
      </c>
      <c r="P4" s="284">
        <f>'03　子宮頸がんプロセス指標'!AC105</f>
        <v>0</v>
      </c>
      <c r="Q4" s="283" t="e">
        <f>P4/J4</f>
        <v>#DIV/0!</v>
      </c>
      <c r="R4" s="284">
        <f>'03　子宮頸がんプロセス指標'!S105</f>
        <v>0</v>
      </c>
      <c r="S4" s="284">
        <f>'03　子宮頸がんプロセス指標'!U105</f>
        <v>0</v>
      </c>
      <c r="T4" s="284">
        <f>'03　子宮頸がんプロセス指標'!V105</f>
        <v>0</v>
      </c>
      <c r="U4" s="285" t="e">
        <f>R4/E4</f>
        <v>#DIV/0!</v>
      </c>
      <c r="V4" s="285" t="e">
        <f>R4+S4+T4/E4</f>
        <v>#DIV/0!</v>
      </c>
      <c r="W4" s="283" t="e">
        <f>R4/J4</f>
        <v>#DIV/0!</v>
      </c>
      <c r="X4" s="283" t="e">
        <f>R4+T4+S4/J4</f>
        <v>#DIV/0!</v>
      </c>
      <c r="Y4" s="284">
        <f>'03　子宮頸がんプロセス指標'!T105</f>
        <v>0</v>
      </c>
      <c r="Z4" s="283" t="e">
        <f>Y4/R4</f>
        <v>#DIV/0!</v>
      </c>
    </row>
    <row r="5" spans="1:26" ht="30" customHeight="1">
      <c r="A5" s="280" t="s">
        <v>63</v>
      </c>
      <c r="B5" s="282">
        <f>'01 対象者数'!M35</f>
        <v>0</v>
      </c>
      <c r="C5" s="283">
        <f>'01 対象者数'!$O$4</f>
        <v>0.56699999999999995</v>
      </c>
      <c r="D5" s="282">
        <f t="shared" ref="D5:D6" si="0">B5*C5</f>
        <v>0</v>
      </c>
      <c r="E5" s="282">
        <f>'03　子宮頸がんプロセス指標'!AP105</f>
        <v>0</v>
      </c>
      <c r="F5" s="282">
        <f>'03　子宮頸がんプロセス指標'!AR105</f>
        <v>0</v>
      </c>
      <c r="G5" s="282">
        <f>'03　子宮頸がんプロセス指標'!AO105</f>
        <v>0</v>
      </c>
      <c r="H5" s="282">
        <f t="shared" ref="H5:H6" si="1">E5+G5-F5</f>
        <v>0</v>
      </c>
      <c r="I5" s="283" t="e">
        <f t="shared" ref="I5:I6" si="2">H5/D5</f>
        <v>#DIV/0!</v>
      </c>
      <c r="J5" s="284">
        <f>'03　子宮頸がんプロセス指標'!AZ105</f>
        <v>0</v>
      </c>
      <c r="K5" s="283" t="e">
        <f>J5/E5</f>
        <v>#DIV/0!</v>
      </c>
      <c r="L5" s="284">
        <f>J5-N5-P5</f>
        <v>0</v>
      </c>
      <c r="M5" s="283" t="e">
        <f>L5/J5</f>
        <v>#DIV/0!</v>
      </c>
      <c r="N5" s="284">
        <f>'03　子宮頸がんプロセス指標'!BK105</f>
        <v>0</v>
      </c>
      <c r="O5" s="283" t="e">
        <f>N5/J5</f>
        <v>#DIV/0!</v>
      </c>
      <c r="P5" s="284">
        <f>'03　子宮頸がんプロセス指標'!BL105</f>
        <v>0</v>
      </c>
      <c r="Q5" s="283" t="e">
        <f>P5/J5</f>
        <v>#DIV/0!</v>
      </c>
      <c r="R5" s="284">
        <f>'03　子宮頸がんプロセス指標'!BB105</f>
        <v>0</v>
      </c>
      <c r="S5" s="284">
        <f>'03　子宮頸がんプロセス指標'!BD105</f>
        <v>0</v>
      </c>
      <c r="T5" s="284">
        <f>'03　子宮頸がんプロセス指標'!BE105</f>
        <v>0</v>
      </c>
      <c r="U5" s="285" t="e">
        <f>R5/E5</f>
        <v>#DIV/0!</v>
      </c>
      <c r="V5" s="285" t="e">
        <f>R5+S5+T5/E5</f>
        <v>#DIV/0!</v>
      </c>
      <c r="W5" s="283" t="e">
        <f>R5/J5</f>
        <v>#DIV/0!</v>
      </c>
      <c r="X5" s="283" t="e">
        <f>R5+T5+S5/J5</f>
        <v>#DIV/0!</v>
      </c>
      <c r="Y5" s="284">
        <f>'03　子宮頸がんプロセス指標'!BC105</f>
        <v>0</v>
      </c>
      <c r="Z5" s="283" t="e">
        <f>Y5/R5</f>
        <v>#DIV/0!</v>
      </c>
    </row>
    <row r="6" spans="1:26" ht="30" customHeight="1">
      <c r="A6" s="280" t="s">
        <v>64</v>
      </c>
      <c r="B6" s="282">
        <f>'01 対象者数'!M35</f>
        <v>0</v>
      </c>
      <c r="C6" s="283">
        <f>'01 対象者数'!$O$4</f>
        <v>0.56699999999999995</v>
      </c>
      <c r="D6" s="282">
        <f t="shared" si="0"/>
        <v>0</v>
      </c>
      <c r="E6" s="282">
        <f>SUM(E4:E5)</f>
        <v>0</v>
      </c>
      <c r="F6" s="282">
        <f t="shared" ref="F6:G6" si="3">SUM(F4:F5)</f>
        <v>0</v>
      </c>
      <c r="G6" s="282">
        <f t="shared" si="3"/>
        <v>0</v>
      </c>
      <c r="H6" s="282">
        <f t="shared" si="1"/>
        <v>0</v>
      </c>
      <c r="I6" s="283" t="e">
        <f t="shared" si="2"/>
        <v>#DIV/0!</v>
      </c>
      <c r="J6" s="284">
        <f>SUM(J4:J5)</f>
        <v>0</v>
      </c>
      <c r="K6" s="283" t="e">
        <f>J6/E6</f>
        <v>#DIV/0!</v>
      </c>
      <c r="L6" s="284">
        <f>J6-N6-P6</f>
        <v>0</v>
      </c>
      <c r="M6" s="283" t="e">
        <f>L6/J6</f>
        <v>#DIV/0!</v>
      </c>
      <c r="N6" s="284">
        <f>SUM(N4:N5)</f>
        <v>0</v>
      </c>
      <c r="O6" s="283" t="e">
        <f>N6/J6</f>
        <v>#DIV/0!</v>
      </c>
      <c r="P6" s="284">
        <f>SUM(P4:P5)</f>
        <v>0</v>
      </c>
      <c r="Q6" s="283" t="e">
        <f>P6/J6</f>
        <v>#DIV/0!</v>
      </c>
      <c r="R6" s="284">
        <f>SUM(R4:R5)</f>
        <v>0</v>
      </c>
      <c r="S6" s="284">
        <f>SUM(S4:S5)</f>
        <v>0</v>
      </c>
      <c r="T6" s="284">
        <f>SUM(T4:T5)</f>
        <v>0</v>
      </c>
      <c r="U6" s="285" t="e">
        <f>R6/E6</f>
        <v>#DIV/0!</v>
      </c>
      <c r="V6" s="285" t="e">
        <f>R6+S6+T6/E6</f>
        <v>#DIV/0!</v>
      </c>
      <c r="W6" s="283" t="e">
        <f>R6/J6</f>
        <v>#DIV/0!</v>
      </c>
      <c r="X6" s="283" t="e">
        <f>R6+T6+S6/J6</f>
        <v>#DIV/0!</v>
      </c>
      <c r="Y6" s="284">
        <f>SUM(Y4:Y5)</f>
        <v>0</v>
      </c>
      <c r="Z6" s="283" t="e">
        <f>Y6/R6</f>
        <v>#DIV/0!</v>
      </c>
    </row>
    <row r="7" spans="1:26" ht="49.95" customHeight="1"/>
    <row r="8" spans="1:26" ht="25.05" customHeight="1">
      <c r="A8" s="288" t="s">
        <v>156</v>
      </c>
    </row>
    <row r="9" spans="1:26" ht="10.050000000000001" customHeight="1"/>
    <row r="10" spans="1:26" ht="40.049999999999997" customHeight="1">
      <c r="A10" s="278"/>
      <c r="B10" s="279" t="s">
        <v>65</v>
      </c>
      <c r="C10" s="281" t="s">
        <v>66</v>
      </c>
      <c r="D10" s="287" t="s">
        <v>67</v>
      </c>
      <c r="E10" s="281" t="s">
        <v>157</v>
      </c>
      <c r="F10" s="281" t="s">
        <v>68</v>
      </c>
      <c r="G10" s="281" t="s">
        <v>136</v>
      </c>
      <c r="H10" s="279" t="s">
        <v>132</v>
      </c>
      <c r="I10" s="281" t="s">
        <v>69</v>
      </c>
    </row>
    <row r="11" spans="1:26" ht="30" customHeight="1">
      <c r="A11" s="278" t="s">
        <v>62</v>
      </c>
      <c r="B11" s="282">
        <f>'01 対象者数'!E35</f>
        <v>0</v>
      </c>
      <c r="C11" s="283">
        <f>'01 対象者数'!$G$4</f>
        <v>0.56699999999999995</v>
      </c>
      <c r="D11" s="282">
        <f>B11*C11</f>
        <v>0</v>
      </c>
      <c r="E11" s="282">
        <f>'02　受診者数'!H100</f>
        <v>0</v>
      </c>
      <c r="F11" s="282">
        <f>'02　受診者数'!J100</f>
        <v>0</v>
      </c>
      <c r="G11" s="282">
        <f>'03　子宮頸がんプロセス指標'!G105</f>
        <v>0</v>
      </c>
      <c r="H11" s="282">
        <f>E11+G11-F11</f>
        <v>0</v>
      </c>
      <c r="I11" s="283" t="e">
        <f>H11/D11</f>
        <v>#DIV/0!</v>
      </c>
    </row>
    <row r="12" spans="1:26" ht="30" customHeight="1">
      <c r="A12" s="280" t="s">
        <v>63</v>
      </c>
      <c r="B12" s="282">
        <f>'01 対象者数'!E35</f>
        <v>0</v>
      </c>
      <c r="C12" s="283">
        <f>'01 対象者数'!$G$4</f>
        <v>0.56699999999999995</v>
      </c>
      <c r="D12" s="282">
        <f t="shared" ref="D12:D13" si="4">B12*C12</f>
        <v>0</v>
      </c>
      <c r="E12" s="282">
        <f>'02　受診者数'!I100</f>
        <v>0</v>
      </c>
      <c r="F12" s="282">
        <f>'02　受診者数'!K100</f>
        <v>0</v>
      </c>
      <c r="G12" s="282">
        <f>'03　子宮頸がんプロセス指標'!AP105</f>
        <v>0</v>
      </c>
      <c r="H12" s="282">
        <f>E12+G12-F12</f>
        <v>0</v>
      </c>
      <c r="I12" s="283" t="e">
        <f t="shared" ref="I12:I13" si="5">H12/D12</f>
        <v>#DIV/0!</v>
      </c>
    </row>
    <row r="13" spans="1:26" ht="30" customHeight="1">
      <c r="A13" s="280" t="s">
        <v>64</v>
      </c>
      <c r="B13" s="282">
        <f>'01 対象者数'!E35</f>
        <v>0</v>
      </c>
      <c r="C13" s="283">
        <f>'01 対象者数'!$G$4</f>
        <v>0.56699999999999995</v>
      </c>
      <c r="D13" s="282">
        <f t="shared" si="4"/>
        <v>0</v>
      </c>
      <c r="E13" s="282">
        <f>SUM(E11:E12)</f>
        <v>0</v>
      </c>
      <c r="F13" s="282">
        <f t="shared" ref="F13:G13" si="6">SUM(F11:F12)</f>
        <v>0</v>
      </c>
      <c r="G13" s="282">
        <f t="shared" si="6"/>
        <v>0</v>
      </c>
      <c r="H13" s="282">
        <f t="shared" ref="H13" si="7">E13+G13-F13</f>
        <v>0</v>
      </c>
      <c r="I13" s="283" t="e">
        <f t="shared" si="5"/>
        <v>#DIV/0!</v>
      </c>
    </row>
  </sheetData>
  <phoneticPr fontId="2"/>
  <pageMargins left="0.51181102362204722" right="0.31496062992125984" top="0.74803149606299213" bottom="0.74803149606299213" header="0.31496062992125984" footer="0.31496062992125984"/>
  <pageSetup paperSize="9"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Z13"/>
  <sheetViews>
    <sheetView view="pageBreakPreview" zoomScale="60" zoomScaleNormal="100" workbookViewId="0">
      <selection activeCell="E11" sqref="E11"/>
    </sheetView>
  </sheetViews>
  <sheetFormatPr defaultRowHeight="13.2"/>
  <cols>
    <col min="2" max="26" width="14.77734375" customWidth="1"/>
  </cols>
  <sheetData>
    <row r="1" spans="1:26" ht="25.05" customHeight="1">
      <c r="A1" s="288" t="s">
        <v>155</v>
      </c>
      <c r="B1" s="258"/>
      <c r="C1" s="258"/>
      <c r="D1" s="258"/>
      <c r="E1" s="289" t="s">
        <v>127</v>
      </c>
      <c r="F1" s="289">
        <f>'01 対象者数'!$D$3</f>
        <v>0</v>
      </c>
    </row>
    <row r="2" spans="1:26" ht="10.050000000000001" customHeight="1"/>
    <row r="3" spans="1:26" ht="40.049999999999997" customHeight="1">
      <c r="A3" s="278"/>
      <c r="B3" s="279" t="s">
        <v>65</v>
      </c>
      <c r="C3" s="279" t="s">
        <v>66</v>
      </c>
      <c r="D3" s="286" t="s">
        <v>67</v>
      </c>
      <c r="E3" s="279" t="s">
        <v>136</v>
      </c>
      <c r="F3" s="279" t="s">
        <v>68</v>
      </c>
      <c r="G3" s="279" t="s">
        <v>152</v>
      </c>
      <c r="H3" s="279" t="s">
        <v>132</v>
      </c>
      <c r="I3" s="279" t="s">
        <v>69</v>
      </c>
      <c r="J3" s="279" t="s">
        <v>70</v>
      </c>
      <c r="K3" s="279" t="s">
        <v>71</v>
      </c>
      <c r="L3" s="279" t="s">
        <v>72</v>
      </c>
      <c r="M3" s="279" t="s">
        <v>73</v>
      </c>
      <c r="N3" s="279" t="s">
        <v>74</v>
      </c>
      <c r="O3" s="279" t="s">
        <v>75</v>
      </c>
      <c r="P3" s="279" t="s">
        <v>76</v>
      </c>
      <c r="Q3" s="279" t="s">
        <v>77</v>
      </c>
      <c r="R3" s="279" t="s">
        <v>78</v>
      </c>
      <c r="S3" s="279" t="s">
        <v>115</v>
      </c>
      <c r="T3" s="279" t="s">
        <v>116</v>
      </c>
      <c r="U3" s="279" t="s">
        <v>79</v>
      </c>
      <c r="V3" s="279" t="s">
        <v>140</v>
      </c>
      <c r="W3" s="279" t="s">
        <v>80</v>
      </c>
      <c r="X3" s="279" t="s">
        <v>141</v>
      </c>
      <c r="Y3" s="279" t="s">
        <v>96</v>
      </c>
      <c r="Z3" s="279" t="s">
        <v>87</v>
      </c>
    </row>
    <row r="4" spans="1:26" ht="30" customHeight="1">
      <c r="A4" s="278" t="s">
        <v>62</v>
      </c>
      <c r="B4" s="282">
        <f>'01 対象者数'!M36</f>
        <v>0</v>
      </c>
      <c r="C4" s="283">
        <f>'01 対象者数'!$O$4</f>
        <v>0.56699999999999995</v>
      </c>
      <c r="D4" s="282">
        <f>B4*C4</f>
        <v>0</v>
      </c>
      <c r="E4" s="282">
        <f>'03　子宮頸がんプロセス指標'!G106</f>
        <v>0</v>
      </c>
      <c r="F4" s="282">
        <f>'03　子宮頸がんプロセス指標'!I106</f>
        <v>0</v>
      </c>
      <c r="G4" s="282">
        <f>'03　子宮頸がんプロセス指標'!F106</f>
        <v>0</v>
      </c>
      <c r="H4" s="282">
        <f>E4+G4-F4</f>
        <v>0</v>
      </c>
      <c r="I4" s="283" t="e">
        <f>H4/D4</f>
        <v>#DIV/0!</v>
      </c>
      <c r="J4" s="284">
        <f>'03　子宮頸がんプロセス指標'!Q106</f>
        <v>0</v>
      </c>
      <c r="K4" s="283" t="e">
        <f>J4/E4</f>
        <v>#DIV/0!</v>
      </c>
      <c r="L4" s="284">
        <f>J4-N4-P4</f>
        <v>0</v>
      </c>
      <c r="M4" s="283" t="e">
        <f>L4/J4</f>
        <v>#DIV/0!</v>
      </c>
      <c r="N4" s="284">
        <f>'03　子宮頸がんプロセス指標'!AB106</f>
        <v>0</v>
      </c>
      <c r="O4" s="283" t="e">
        <f>N4/J4</f>
        <v>#DIV/0!</v>
      </c>
      <c r="P4" s="284">
        <f>'03　子宮頸がんプロセス指標'!AC106</f>
        <v>0</v>
      </c>
      <c r="Q4" s="283" t="e">
        <f>P4/J4</f>
        <v>#DIV/0!</v>
      </c>
      <c r="R4" s="284">
        <f>'03　子宮頸がんプロセス指標'!S106</f>
        <v>0</v>
      </c>
      <c r="S4" s="284">
        <f>'03　子宮頸がんプロセス指標'!U106</f>
        <v>0</v>
      </c>
      <c r="T4" s="284">
        <f>'03　子宮頸がんプロセス指標'!V106</f>
        <v>0</v>
      </c>
      <c r="U4" s="285" t="e">
        <f>R4/E4</f>
        <v>#DIV/0!</v>
      </c>
      <c r="V4" s="285" t="e">
        <f>R4+S4+T4/E4</f>
        <v>#DIV/0!</v>
      </c>
      <c r="W4" s="283" t="e">
        <f>R4/J4</f>
        <v>#DIV/0!</v>
      </c>
      <c r="X4" s="283" t="e">
        <f>R4+T4+S4/J4</f>
        <v>#DIV/0!</v>
      </c>
      <c r="Y4" s="284">
        <f>'03　子宮頸がんプロセス指標'!T106</f>
        <v>0</v>
      </c>
      <c r="Z4" s="283" t="e">
        <f>Y4/R4</f>
        <v>#DIV/0!</v>
      </c>
    </row>
    <row r="5" spans="1:26" ht="30" customHeight="1">
      <c r="A5" s="280" t="s">
        <v>63</v>
      </c>
      <c r="B5" s="282">
        <f>'01 対象者数'!M36</f>
        <v>0</v>
      </c>
      <c r="C5" s="283">
        <f>'01 対象者数'!$O$4</f>
        <v>0.56699999999999995</v>
      </c>
      <c r="D5" s="282">
        <f t="shared" ref="D5:D6" si="0">B5*C5</f>
        <v>0</v>
      </c>
      <c r="E5" s="282">
        <f>'03　子宮頸がんプロセス指標'!AP106</f>
        <v>0</v>
      </c>
      <c r="F5" s="282">
        <f>'03　子宮頸がんプロセス指標'!AR106</f>
        <v>0</v>
      </c>
      <c r="G5" s="282">
        <f>'03　子宮頸がんプロセス指標'!AO106</f>
        <v>0</v>
      </c>
      <c r="H5" s="282">
        <f t="shared" ref="H5:H6" si="1">E5+G5-F5</f>
        <v>0</v>
      </c>
      <c r="I5" s="283" t="e">
        <f t="shared" ref="I5:I6" si="2">H5/D5</f>
        <v>#DIV/0!</v>
      </c>
      <c r="J5" s="284">
        <f>'03　子宮頸がんプロセス指標'!AZ106</f>
        <v>0</v>
      </c>
      <c r="K5" s="283" t="e">
        <f>J5/E5</f>
        <v>#DIV/0!</v>
      </c>
      <c r="L5" s="284">
        <f>J5-N5-P5</f>
        <v>0</v>
      </c>
      <c r="M5" s="283" t="e">
        <f>L5/J5</f>
        <v>#DIV/0!</v>
      </c>
      <c r="N5" s="284">
        <f>'03　子宮頸がんプロセス指標'!BK106</f>
        <v>0</v>
      </c>
      <c r="O5" s="283" t="e">
        <f>N5/J5</f>
        <v>#DIV/0!</v>
      </c>
      <c r="P5" s="284">
        <f>'03　子宮頸がんプロセス指標'!BL106</f>
        <v>0</v>
      </c>
      <c r="Q5" s="283" t="e">
        <f>P5/J5</f>
        <v>#DIV/0!</v>
      </c>
      <c r="R5" s="284">
        <f>'03　子宮頸がんプロセス指標'!BB106</f>
        <v>0</v>
      </c>
      <c r="S5" s="284">
        <f>'03　子宮頸がんプロセス指標'!BD106</f>
        <v>0</v>
      </c>
      <c r="T5" s="284">
        <f>'03　子宮頸がんプロセス指標'!BE106</f>
        <v>0</v>
      </c>
      <c r="U5" s="285" t="e">
        <f>R5/E5</f>
        <v>#DIV/0!</v>
      </c>
      <c r="V5" s="285" t="e">
        <f>R5+S5+T5/E5</f>
        <v>#DIV/0!</v>
      </c>
      <c r="W5" s="283" t="e">
        <f>R5/J5</f>
        <v>#DIV/0!</v>
      </c>
      <c r="X5" s="283" t="e">
        <f>R5+T5+S5/J5</f>
        <v>#DIV/0!</v>
      </c>
      <c r="Y5" s="284">
        <f>'03　子宮頸がんプロセス指標'!BC106</f>
        <v>0</v>
      </c>
      <c r="Z5" s="283" t="e">
        <f>Y5/R5</f>
        <v>#DIV/0!</v>
      </c>
    </row>
    <row r="6" spans="1:26" ht="30" customHeight="1">
      <c r="A6" s="280" t="s">
        <v>64</v>
      </c>
      <c r="B6" s="282">
        <f>'01 対象者数'!M36</f>
        <v>0</v>
      </c>
      <c r="C6" s="283">
        <f>'01 対象者数'!$O$4</f>
        <v>0.56699999999999995</v>
      </c>
      <c r="D6" s="282">
        <f t="shared" si="0"/>
        <v>0</v>
      </c>
      <c r="E6" s="282">
        <f>SUM(E4:E5)</f>
        <v>0</v>
      </c>
      <c r="F6" s="282">
        <f t="shared" ref="F6:G6" si="3">SUM(F4:F5)</f>
        <v>0</v>
      </c>
      <c r="G6" s="282">
        <f t="shared" si="3"/>
        <v>0</v>
      </c>
      <c r="H6" s="282">
        <f t="shared" si="1"/>
        <v>0</v>
      </c>
      <c r="I6" s="283" t="e">
        <f t="shared" si="2"/>
        <v>#DIV/0!</v>
      </c>
      <c r="J6" s="284">
        <f>SUM(J4:J5)</f>
        <v>0</v>
      </c>
      <c r="K6" s="283" t="e">
        <f>J6/E6</f>
        <v>#DIV/0!</v>
      </c>
      <c r="L6" s="284">
        <f>J6-N6-P6</f>
        <v>0</v>
      </c>
      <c r="M6" s="283" t="e">
        <f>L6/J6</f>
        <v>#DIV/0!</v>
      </c>
      <c r="N6" s="284">
        <f>SUM(N4:N5)</f>
        <v>0</v>
      </c>
      <c r="O6" s="283" t="e">
        <f>N6/J6</f>
        <v>#DIV/0!</v>
      </c>
      <c r="P6" s="284">
        <f>SUM(P4:P5)</f>
        <v>0</v>
      </c>
      <c r="Q6" s="283" t="e">
        <f>P6/J6</f>
        <v>#DIV/0!</v>
      </c>
      <c r="R6" s="284">
        <f>SUM(R4:R5)</f>
        <v>0</v>
      </c>
      <c r="S6" s="284">
        <f>SUM(S4:S5)</f>
        <v>0</v>
      </c>
      <c r="T6" s="284">
        <f>SUM(T4:T5)</f>
        <v>0</v>
      </c>
      <c r="U6" s="285" t="e">
        <f>R6/E6</f>
        <v>#DIV/0!</v>
      </c>
      <c r="V6" s="285" t="e">
        <f>R6+S6+T6/E6</f>
        <v>#DIV/0!</v>
      </c>
      <c r="W6" s="283" t="e">
        <f>R6/J6</f>
        <v>#DIV/0!</v>
      </c>
      <c r="X6" s="283" t="e">
        <f>R6+T6+S6/J6</f>
        <v>#DIV/0!</v>
      </c>
      <c r="Y6" s="284">
        <f>SUM(Y4:Y5)</f>
        <v>0</v>
      </c>
      <c r="Z6" s="283" t="e">
        <f>Y6/R6</f>
        <v>#DIV/0!</v>
      </c>
    </row>
    <row r="7" spans="1:26" ht="49.95" customHeight="1"/>
    <row r="8" spans="1:26" ht="25.05" customHeight="1">
      <c r="A8" s="288" t="s">
        <v>156</v>
      </c>
    </row>
    <row r="9" spans="1:26" ht="10.050000000000001" customHeight="1"/>
    <row r="10" spans="1:26" ht="40.049999999999997" customHeight="1">
      <c r="A10" s="278"/>
      <c r="B10" s="279" t="s">
        <v>65</v>
      </c>
      <c r="C10" s="281" t="s">
        <v>66</v>
      </c>
      <c r="D10" s="287" t="s">
        <v>67</v>
      </c>
      <c r="E10" s="281" t="s">
        <v>157</v>
      </c>
      <c r="F10" s="281" t="s">
        <v>68</v>
      </c>
      <c r="G10" s="281" t="s">
        <v>136</v>
      </c>
      <c r="H10" s="279" t="s">
        <v>132</v>
      </c>
      <c r="I10" s="281" t="s">
        <v>69</v>
      </c>
    </row>
    <row r="11" spans="1:26" ht="30" customHeight="1">
      <c r="A11" s="278" t="s">
        <v>62</v>
      </c>
      <c r="B11" s="282">
        <f>'01 対象者数'!E36</f>
        <v>0</v>
      </c>
      <c r="C11" s="283">
        <f>'01 対象者数'!$G$4</f>
        <v>0.56699999999999995</v>
      </c>
      <c r="D11" s="282">
        <f>B11*C11</f>
        <v>0</v>
      </c>
      <c r="E11" s="282">
        <f>'02　受診者数'!H101</f>
        <v>0</v>
      </c>
      <c r="F11" s="282">
        <f>'02　受診者数'!J101</f>
        <v>0</v>
      </c>
      <c r="G11" s="282">
        <f>'03　子宮頸がんプロセス指標'!G106</f>
        <v>0</v>
      </c>
      <c r="H11" s="282">
        <f>E11+G11-F11</f>
        <v>0</v>
      </c>
      <c r="I11" s="283" t="e">
        <f>H11/D11</f>
        <v>#DIV/0!</v>
      </c>
    </row>
    <row r="12" spans="1:26" ht="30" customHeight="1">
      <c r="A12" s="280" t="s">
        <v>63</v>
      </c>
      <c r="B12" s="282">
        <f>'01 対象者数'!E36</f>
        <v>0</v>
      </c>
      <c r="C12" s="283">
        <f>'01 対象者数'!$G$4</f>
        <v>0.56699999999999995</v>
      </c>
      <c r="D12" s="282">
        <f t="shared" ref="D12:D13" si="4">B12*C12</f>
        <v>0</v>
      </c>
      <c r="E12" s="282">
        <f>'02　受診者数'!I101</f>
        <v>0</v>
      </c>
      <c r="F12" s="282">
        <f>'02　受診者数'!K101</f>
        <v>0</v>
      </c>
      <c r="G12" s="282">
        <f>'03　子宮頸がんプロセス指標'!AP106</f>
        <v>0</v>
      </c>
      <c r="H12" s="282">
        <f>E12+G12-F12</f>
        <v>0</v>
      </c>
      <c r="I12" s="283" t="e">
        <f t="shared" ref="I12:I13" si="5">H12/D12</f>
        <v>#DIV/0!</v>
      </c>
    </row>
    <row r="13" spans="1:26" ht="30" customHeight="1">
      <c r="A13" s="280" t="s">
        <v>64</v>
      </c>
      <c r="B13" s="282">
        <f>'01 対象者数'!E36</f>
        <v>0</v>
      </c>
      <c r="C13" s="283">
        <f>'01 対象者数'!$G$4</f>
        <v>0.56699999999999995</v>
      </c>
      <c r="D13" s="282">
        <f t="shared" si="4"/>
        <v>0</v>
      </c>
      <c r="E13" s="282">
        <f>SUM(E11:E12)</f>
        <v>0</v>
      </c>
      <c r="F13" s="282">
        <f t="shared" ref="F13:G13" si="6">SUM(F11:F12)</f>
        <v>0</v>
      </c>
      <c r="G13" s="282">
        <f t="shared" si="6"/>
        <v>0</v>
      </c>
      <c r="H13" s="282">
        <f t="shared" ref="H13" si="7">E13+G13-F13</f>
        <v>0</v>
      </c>
      <c r="I13" s="283" t="e">
        <f t="shared" si="5"/>
        <v>#DIV/0!</v>
      </c>
    </row>
  </sheetData>
  <phoneticPr fontId="2"/>
  <pageMargins left="0.51181102362204722" right="0.31496062992125984" top="0.74803149606299213" bottom="0.74803149606299213" header="0.31496062992125984" footer="0.31496062992125984"/>
  <pageSetup paperSize="9" scale="3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Z13"/>
  <sheetViews>
    <sheetView view="pageBreakPreview" zoomScale="60" zoomScaleNormal="100" workbookViewId="0">
      <selection activeCell="E11" sqref="E11"/>
    </sheetView>
  </sheetViews>
  <sheetFormatPr defaultRowHeight="13.2"/>
  <cols>
    <col min="2" max="26" width="14.77734375" customWidth="1"/>
  </cols>
  <sheetData>
    <row r="1" spans="1:26" ht="25.05" customHeight="1">
      <c r="A1" s="288" t="s">
        <v>155</v>
      </c>
      <c r="B1" s="258"/>
      <c r="C1" s="258"/>
      <c r="D1" s="258"/>
      <c r="E1" s="289" t="s">
        <v>127</v>
      </c>
      <c r="F1" s="289">
        <f>'01 対象者数'!$D$3</f>
        <v>0</v>
      </c>
    </row>
    <row r="2" spans="1:26" ht="10.050000000000001" customHeight="1"/>
    <row r="3" spans="1:26" ht="40.049999999999997" customHeight="1">
      <c r="A3" s="278"/>
      <c r="B3" s="279" t="s">
        <v>65</v>
      </c>
      <c r="C3" s="279" t="s">
        <v>66</v>
      </c>
      <c r="D3" s="286" t="s">
        <v>67</v>
      </c>
      <c r="E3" s="279" t="s">
        <v>136</v>
      </c>
      <c r="F3" s="279" t="s">
        <v>68</v>
      </c>
      <c r="G3" s="279" t="s">
        <v>152</v>
      </c>
      <c r="H3" s="279" t="s">
        <v>132</v>
      </c>
      <c r="I3" s="279" t="s">
        <v>69</v>
      </c>
      <c r="J3" s="279" t="s">
        <v>70</v>
      </c>
      <c r="K3" s="279" t="s">
        <v>71</v>
      </c>
      <c r="L3" s="279" t="s">
        <v>72</v>
      </c>
      <c r="M3" s="279" t="s">
        <v>73</v>
      </c>
      <c r="N3" s="279" t="s">
        <v>74</v>
      </c>
      <c r="O3" s="279" t="s">
        <v>75</v>
      </c>
      <c r="P3" s="279" t="s">
        <v>76</v>
      </c>
      <c r="Q3" s="279" t="s">
        <v>77</v>
      </c>
      <c r="R3" s="279" t="s">
        <v>78</v>
      </c>
      <c r="S3" s="279" t="s">
        <v>115</v>
      </c>
      <c r="T3" s="279" t="s">
        <v>116</v>
      </c>
      <c r="U3" s="279" t="s">
        <v>79</v>
      </c>
      <c r="V3" s="279" t="s">
        <v>140</v>
      </c>
      <c r="W3" s="279" t="s">
        <v>80</v>
      </c>
      <c r="X3" s="279" t="s">
        <v>141</v>
      </c>
      <c r="Y3" s="279" t="s">
        <v>96</v>
      </c>
      <c r="Z3" s="279" t="s">
        <v>87</v>
      </c>
    </row>
    <row r="4" spans="1:26" ht="30" customHeight="1">
      <c r="A4" s="278" t="s">
        <v>62</v>
      </c>
      <c r="B4" s="282">
        <f>'01 対象者数'!M37</f>
        <v>0</v>
      </c>
      <c r="C4" s="283">
        <f>'01 対象者数'!$O$4</f>
        <v>0.56699999999999995</v>
      </c>
      <c r="D4" s="282">
        <f>B4*C4</f>
        <v>0</v>
      </c>
      <c r="E4" s="282">
        <f>'03　子宮頸がんプロセス指標'!G107</f>
        <v>0</v>
      </c>
      <c r="F4" s="282">
        <f>'03　子宮頸がんプロセス指標'!I107</f>
        <v>0</v>
      </c>
      <c r="G4" s="282">
        <f>'03　子宮頸がんプロセス指標'!F107</f>
        <v>0</v>
      </c>
      <c r="H4" s="282">
        <f>E4+G4-F4</f>
        <v>0</v>
      </c>
      <c r="I4" s="283" t="e">
        <f>H4/D4</f>
        <v>#DIV/0!</v>
      </c>
      <c r="J4" s="284">
        <f>'03　子宮頸がんプロセス指標'!Q107</f>
        <v>0</v>
      </c>
      <c r="K4" s="283" t="e">
        <f>J4/E4</f>
        <v>#DIV/0!</v>
      </c>
      <c r="L4" s="284">
        <f>J4-N4-P4</f>
        <v>0</v>
      </c>
      <c r="M4" s="283" t="e">
        <f>L4/J4</f>
        <v>#DIV/0!</v>
      </c>
      <c r="N4" s="284">
        <f>'03　子宮頸がんプロセス指標'!AB107</f>
        <v>0</v>
      </c>
      <c r="O4" s="283" t="e">
        <f>N4/J4</f>
        <v>#DIV/0!</v>
      </c>
      <c r="P4" s="284">
        <f>'03　子宮頸がんプロセス指標'!AC107</f>
        <v>0</v>
      </c>
      <c r="Q4" s="283" t="e">
        <f>P4/J4</f>
        <v>#DIV/0!</v>
      </c>
      <c r="R4" s="284">
        <f>'03　子宮頸がんプロセス指標'!S107</f>
        <v>0</v>
      </c>
      <c r="S4" s="284">
        <f>'03　子宮頸がんプロセス指標'!U107</f>
        <v>0</v>
      </c>
      <c r="T4" s="284">
        <f>'03　子宮頸がんプロセス指標'!V107</f>
        <v>0</v>
      </c>
      <c r="U4" s="285" t="e">
        <f>R4/E4</f>
        <v>#DIV/0!</v>
      </c>
      <c r="V4" s="285" t="e">
        <f>R4+S4+T4/E4</f>
        <v>#DIV/0!</v>
      </c>
      <c r="W4" s="283" t="e">
        <f>R4/J4</f>
        <v>#DIV/0!</v>
      </c>
      <c r="X4" s="283" t="e">
        <f>R4+T4+S4/J4</f>
        <v>#DIV/0!</v>
      </c>
      <c r="Y4" s="284">
        <f>'03　子宮頸がんプロセス指標'!T107</f>
        <v>0</v>
      </c>
      <c r="Z4" s="283" t="e">
        <f>Y4/R4</f>
        <v>#DIV/0!</v>
      </c>
    </row>
    <row r="5" spans="1:26" ht="30" customHeight="1">
      <c r="A5" s="280" t="s">
        <v>63</v>
      </c>
      <c r="B5" s="282">
        <f>'01 対象者数'!M37</f>
        <v>0</v>
      </c>
      <c r="C5" s="283">
        <f>'01 対象者数'!$O$4</f>
        <v>0.56699999999999995</v>
      </c>
      <c r="D5" s="282">
        <f t="shared" ref="D5:D6" si="0">B5*C5</f>
        <v>0</v>
      </c>
      <c r="E5" s="282">
        <f>'03　子宮頸がんプロセス指標'!AP107</f>
        <v>0</v>
      </c>
      <c r="F5" s="282">
        <f>'03　子宮頸がんプロセス指標'!AR107</f>
        <v>0</v>
      </c>
      <c r="G5" s="282">
        <f>'03　子宮頸がんプロセス指標'!AO107</f>
        <v>0</v>
      </c>
      <c r="H5" s="282">
        <f t="shared" ref="H5:H6" si="1">E5+G5-F5</f>
        <v>0</v>
      </c>
      <c r="I5" s="283" t="e">
        <f t="shared" ref="I5:I6" si="2">H5/D5</f>
        <v>#DIV/0!</v>
      </c>
      <c r="J5" s="284">
        <f>'03　子宮頸がんプロセス指標'!AZ107</f>
        <v>0</v>
      </c>
      <c r="K5" s="283" t="e">
        <f>J5/E5</f>
        <v>#DIV/0!</v>
      </c>
      <c r="L5" s="284">
        <f>J5-N5-P5</f>
        <v>0</v>
      </c>
      <c r="M5" s="283" t="e">
        <f>L5/J5</f>
        <v>#DIV/0!</v>
      </c>
      <c r="N5" s="284">
        <f>'03　子宮頸がんプロセス指標'!BK107</f>
        <v>0</v>
      </c>
      <c r="O5" s="283" t="e">
        <f>N5/J5</f>
        <v>#DIV/0!</v>
      </c>
      <c r="P5" s="284">
        <f>'03　子宮頸がんプロセス指標'!BL107</f>
        <v>0</v>
      </c>
      <c r="Q5" s="283" t="e">
        <f>P5/J5</f>
        <v>#DIV/0!</v>
      </c>
      <c r="R5" s="284">
        <f>'03　子宮頸がんプロセス指標'!BB107</f>
        <v>0</v>
      </c>
      <c r="S5" s="284">
        <f>'03　子宮頸がんプロセス指標'!BD107</f>
        <v>0</v>
      </c>
      <c r="T5" s="284">
        <f>'03　子宮頸がんプロセス指標'!BE107</f>
        <v>0</v>
      </c>
      <c r="U5" s="285" t="e">
        <f>R5/E5</f>
        <v>#DIV/0!</v>
      </c>
      <c r="V5" s="285" t="e">
        <f>R5+S5+T5/E5</f>
        <v>#DIV/0!</v>
      </c>
      <c r="W5" s="283" t="e">
        <f>R5/J5</f>
        <v>#DIV/0!</v>
      </c>
      <c r="X5" s="283" t="e">
        <f>R5+T5+S5/J5</f>
        <v>#DIV/0!</v>
      </c>
      <c r="Y5" s="284">
        <f>'03　子宮頸がんプロセス指標'!BC107</f>
        <v>0</v>
      </c>
      <c r="Z5" s="283" t="e">
        <f>Y5/R5</f>
        <v>#DIV/0!</v>
      </c>
    </row>
    <row r="6" spans="1:26" ht="30" customHeight="1">
      <c r="A6" s="280" t="s">
        <v>64</v>
      </c>
      <c r="B6" s="282">
        <f>'01 対象者数'!M37</f>
        <v>0</v>
      </c>
      <c r="C6" s="283">
        <f>'01 対象者数'!$O$4</f>
        <v>0.56699999999999995</v>
      </c>
      <c r="D6" s="282">
        <f t="shared" si="0"/>
        <v>0</v>
      </c>
      <c r="E6" s="282">
        <f>SUM(E4:E5)</f>
        <v>0</v>
      </c>
      <c r="F6" s="282">
        <f t="shared" ref="F6:G6" si="3">SUM(F4:F5)</f>
        <v>0</v>
      </c>
      <c r="G6" s="282">
        <f t="shared" si="3"/>
        <v>0</v>
      </c>
      <c r="H6" s="282">
        <f t="shared" si="1"/>
        <v>0</v>
      </c>
      <c r="I6" s="283" t="e">
        <f t="shared" si="2"/>
        <v>#DIV/0!</v>
      </c>
      <c r="J6" s="284">
        <f>SUM(J4:J5)</f>
        <v>0</v>
      </c>
      <c r="K6" s="283" t="e">
        <f>J6/E6</f>
        <v>#DIV/0!</v>
      </c>
      <c r="L6" s="284">
        <f>J6-N6-P6</f>
        <v>0</v>
      </c>
      <c r="M6" s="283" t="e">
        <f>L6/J6</f>
        <v>#DIV/0!</v>
      </c>
      <c r="N6" s="284">
        <f>SUM(N4:N5)</f>
        <v>0</v>
      </c>
      <c r="O6" s="283" t="e">
        <f>N6/J6</f>
        <v>#DIV/0!</v>
      </c>
      <c r="P6" s="284">
        <f>SUM(P4:P5)</f>
        <v>0</v>
      </c>
      <c r="Q6" s="283" t="e">
        <f>P6/J6</f>
        <v>#DIV/0!</v>
      </c>
      <c r="R6" s="284">
        <f>SUM(R4:R5)</f>
        <v>0</v>
      </c>
      <c r="S6" s="284">
        <f>SUM(S4:S5)</f>
        <v>0</v>
      </c>
      <c r="T6" s="284">
        <f>SUM(T4:T5)</f>
        <v>0</v>
      </c>
      <c r="U6" s="285" t="e">
        <f>R6/E6</f>
        <v>#DIV/0!</v>
      </c>
      <c r="V6" s="285" t="e">
        <f>R6+S6+T6/E6</f>
        <v>#DIV/0!</v>
      </c>
      <c r="W6" s="283" t="e">
        <f>R6/J6</f>
        <v>#DIV/0!</v>
      </c>
      <c r="X6" s="283" t="e">
        <f>R6+T6+S6/J6</f>
        <v>#DIV/0!</v>
      </c>
      <c r="Y6" s="284">
        <f>SUM(Y4:Y5)</f>
        <v>0</v>
      </c>
      <c r="Z6" s="283" t="e">
        <f>Y6/R6</f>
        <v>#DIV/0!</v>
      </c>
    </row>
    <row r="7" spans="1:26" ht="49.95" customHeight="1"/>
    <row r="8" spans="1:26" ht="25.05" customHeight="1">
      <c r="A8" s="288" t="s">
        <v>156</v>
      </c>
    </row>
    <row r="9" spans="1:26" ht="10.050000000000001" customHeight="1"/>
    <row r="10" spans="1:26" ht="40.049999999999997" customHeight="1">
      <c r="A10" s="278"/>
      <c r="B10" s="279" t="s">
        <v>65</v>
      </c>
      <c r="C10" s="281" t="s">
        <v>66</v>
      </c>
      <c r="D10" s="287" t="s">
        <v>67</v>
      </c>
      <c r="E10" s="281" t="s">
        <v>157</v>
      </c>
      <c r="F10" s="281" t="s">
        <v>68</v>
      </c>
      <c r="G10" s="281" t="s">
        <v>136</v>
      </c>
      <c r="H10" s="279" t="s">
        <v>132</v>
      </c>
      <c r="I10" s="281" t="s">
        <v>69</v>
      </c>
    </row>
    <row r="11" spans="1:26" ht="30" customHeight="1">
      <c r="A11" s="278" t="s">
        <v>62</v>
      </c>
      <c r="B11" s="282">
        <f>'01 対象者数'!E37</f>
        <v>0</v>
      </c>
      <c r="C11" s="283">
        <f>'01 対象者数'!$G$4</f>
        <v>0.56699999999999995</v>
      </c>
      <c r="D11" s="282">
        <f>B11*C11</f>
        <v>0</v>
      </c>
      <c r="E11" s="282">
        <f>'02　受診者数'!H102</f>
        <v>0</v>
      </c>
      <c r="F11" s="282">
        <f>'02　受診者数'!J102</f>
        <v>0</v>
      </c>
      <c r="G11" s="282">
        <f>'03　子宮頸がんプロセス指標'!G107</f>
        <v>0</v>
      </c>
      <c r="H11" s="282">
        <f>E11+G11-F11</f>
        <v>0</v>
      </c>
      <c r="I11" s="283" t="e">
        <f>H11/D11</f>
        <v>#DIV/0!</v>
      </c>
    </row>
    <row r="12" spans="1:26" ht="30" customHeight="1">
      <c r="A12" s="280" t="s">
        <v>63</v>
      </c>
      <c r="B12" s="282">
        <f>'01 対象者数'!E37</f>
        <v>0</v>
      </c>
      <c r="C12" s="283">
        <f>'01 対象者数'!$G$4</f>
        <v>0.56699999999999995</v>
      </c>
      <c r="D12" s="282">
        <f t="shared" ref="D12:D13" si="4">B12*C12</f>
        <v>0</v>
      </c>
      <c r="E12" s="282">
        <f>'02　受診者数'!I102</f>
        <v>0</v>
      </c>
      <c r="F12" s="282">
        <f>'02　受診者数'!K102</f>
        <v>0</v>
      </c>
      <c r="G12" s="282">
        <f>'03　子宮頸がんプロセス指標'!AP107</f>
        <v>0</v>
      </c>
      <c r="H12" s="282">
        <f>E12+G12-F12</f>
        <v>0</v>
      </c>
      <c r="I12" s="283" t="e">
        <f t="shared" ref="I12:I13" si="5">H12/D12</f>
        <v>#DIV/0!</v>
      </c>
    </row>
    <row r="13" spans="1:26" ht="30" customHeight="1">
      <c r="A13" s="280" t="s">
        <v>64</v>
      </c>
      <c r="B13" s="282">
        <f>'01 対象者数'!E37</f>
        <v>0</v>
      </c>
      <c r="C13" s="283">
        <f>'01 対象者数'!$G$4</f>
        <v>0.56699999999999995</v>
      </c>
      <c r="D13" s="282">
        <f t="shared" si="4"/>
        <v>0</v>
      </c>
      <c r="E13" s="282">
        <f>SUM(E11:E12)</f>
        <v>0</v>
      </c>
      <c r="F13" s="282">
        <f t="shared" ref="F13:G13" si="6">SUM(F11:F12)</f>
        <v>0</v>
      </c>
      <c r="G13" s="282">
        <f t="shared" si="6"/>
        <v>0</v>
      </c>
      <c r="H13" s="282">
        <f t="shared" ref="H13" si="7">E13+G13-F13</f>
        <v>0</v>
      </c>
      <c r="I13" s="283" t="e">
        <f t="shared" si="5"/>
        <v>#DIV/0!</v>
      </c>
    </row>
  </sheetData>
  <phoneticPr fontId="2"/>
  <pageMargins left="0.51181102362204722" right="0.31496062992125984" top="0.74803149606299213" bottom="0.74803149606299213" header="0.31496062992125984" footer="0.31496062992125984"/>
  <pageSetup paperSize="9"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Z13"/>
  <sheetViews>
    <sheetView view="pageBreakPreview" zoomScale="60" zoomScaleNormal="100" workbookViewId="0">
      <selection activeCell="E11" sqref="E11"/>
    </sheetView>
  </sheetViews>
  <sheetFormatPr defaultRowHeight="13.2"/>
  <cols>
    <col min="2" max="26" width="14.77734375" customWidth="1"/>
  </cols>
  <sheetData>
    <row r="1" spans="1:26" ht="25.05" customHeight="1">
      <c r="A1" s="288" t="s">
        <v>155</v>
      </c>
      <c r="B1" s="258"/>
      <c r="C1" s="258"/>
      <c r="D1" s="258"/>
      <c r="E1" s="289" t="s">
        <v>127</v>
      </c>
      <c r="F1" s="289">
        <f>'01 対象者数'!$D$3</f>
        <v>0</v>
      </c>
    </row>
    <row r="2" spans="1:26" ht="10.050000000000001" customHeight="1"/>
    <row r="3" spans="1:26" ht="40.049999999999997" customHeight="1">
      <c r="A3" s="278"/>
      <c r="B3" s="279" t="s">
        <v>65</v>
      </c>
      <c r="C3" s="279" t="s">
        <v>66</v>
      </c>
      <c r="D3" s="286" t="s">
        <v>67</v>
      </c>
      <c r="E3" s="279" t="s">
        <v>136</v>
      </c>
      <c r="F3" s="279" t="s">
        <v>68</v>
      </c>
      <c r="G3" s="279" t="s">
        <v>152</v>
      </c>
      <c r="H3" s="279" t="s">
        <v>132</v>
      </c>
      <c r="I3" s="279" t="s">
        <v>69</v>
      </c>
      <c r="J3" s="279" t="s">
        <v>70</v>
      </c>
      <c r="K3" s="279" t="s">
        <v>71</v>
      </c>
      <c r="L3" s="279" t="s">
        <v>72</v>
      </c>
      <c r="M3" s="279" t="s">
        <v>73</v>
      </c>
      <c r="N3" s="279" t="s">
        <v>74</v>
      </c>
      <c r="O3" s="279" t="s">
        <v>75</v>
      </c>
      <c r="P3" s="279" t="s">
        <v>76</v>
      </c>
      <c r="Q3" s="279" t="s">
        <v>77</v>
      </c>
      <c r="R3" s="279" t="s">
        <v>78</v>
      </c>
      <c r="S3" s="279" t="s">
        <v>115</v>
      </c>
      <c r="T3" s="279" t="s">
        <v>116</v>
      </c>
      <c r="U3" s="279" t="s">
        <v>79</v>
      </c>
      <c r="V3" s="279" t="s">
        <v>140</v>
      </c>
      <c r="W3" s="279" t="s">
        <v>80</v>
      </c>
      <c r="X3" s="279" t="s">
        <v>141</v>
      </c>
      <c r="Y3" s="279" t="s">
        <v>96</v>
      </c>
      <c r="Z3" s="279" t="s">
        <v>87</v>
      </c>
    </row>
    <row r="4" spans="1:26" ht="30" customHeight="1">
      <c r="A4" s="278" t="s">
        <v>62</v>
      </c>
      <c r="B4" s="282">
        <f>'01 対象者数'!M38</f>
        <v>0</v>
      </c>
      <c r="C4" s="283">
        <f>'01 対象者数'!$O$4</f>
        <v>0.56699999999999995</v>
      </c>
      <c r="D4" s="282">
        <f>B4*C4</f>
        <v>0</v>
      </c>
      <c r="E4" s="282">
        <f>'03　子宮頸がんプロセス指標'!G108</f>
        <v>0</v>
      </c>
      <c r="F4" s="282">
        <f>'03　子宮頸がんプロセス指標'!I108</f>
        <v>0</v>
      </c>
      <c r="G4" s="282">
        <f>'03　子宮頸がんプロセス指標'!F108</f>
        <v>0</v>
      </c>
      <c r="H4" s="282">
        <f>E4+G4-F4</f>
        <v>0</v>
      </c>
      <c r="I4" s="283" t="e">
        <f>H4/D4</f>
        <v>#DIV/0!</v>
      </c>
      <c r="J4" s="284">
        <f>'03　子宮頸がんプロセス指標'!Q108</f>
        <v>0</v>
      </c>
      <c r="K4" s="283" t="e">
        <f>J4/E4</f>
        <v>#DIV/0!</v>
      </c>
      <c r="L4" s="284">
        <f>J4-N4-P4</f>
        <v>0</v>
      </c>
      <c r="M4" s="283" t="e">
        <f>L4/J4</f>
        <v>#DIV/0!</v>
      </c>
      <c r="N4" s="284">
        <f>'03　子宮頸がんプロセス指標'!AB108</f>
        <v>0</v>
      </c>
      <c r="O4" s="283" t="e">
        <f>N4/J4</f>
        <v>#DIV/0!</v>
      </c>
      <c r="P4" s="284">
        <f>'03　子宮頸がんプロセス指標'!AC108</f>
        <v>0</v>
      </c>
      <c r="Q4" s="283" t="e">
        <f>P4/J4</f>
        <v>#DIV/0!</v>
      </c>
      <c r="R4" s="284">
        <f>'03　子宮頸がんプロセス指標'!S108</f>
        <v>0</v>
      </c>
      <c r="S4" s="284">
        <f>'03　子宮頸がんプロセス指標'!U108</f>
        <v>0</v>
      </c>
      <c r="T4" s="284">
        <f>'03　子宮頸がんプロセス指標'!V108</f>
        <v>0</v>
      </c>
      <c r="U4" s="285" t="e">
        <f>R4/E4</f>
        <v>#DIV/0!</v>
      </c>
      <c r="V4" s="285" t="e">
        <f>R4+S4+T4/E4</f>
        <v>#DIV/0!</v>
      </c>
      <c r="W4" s="283" t="e">
        <f>R4/J4</f>
        <v>#DIV/0!</v>
      </c>
      <c r="X4" s="283" t="e">
        <f>R4+T4+S4/J4</f>
        <v>#DIV/0!</v>
      </c>
      <c r="Y4" s="284">
        <f>'03　子宮頸がんプロセス指標'!T108</f>
        <v>0</v>
      </c>
      <c r="Z4" s="283" t="e">
        <f>Y4/R4</f>
        <v>#DIV/0!</v>
      </c>
    </row>
    <row r="5" spans="1:26" ht="30" customHeight="1">
      <c r="A5" s="280" t="s">
        <v>63</v>
      </c>
      <c r="B5" s="282">
        <f>'01 対象者数'!M38</f>
        <v>0</v>
      </c>
      <c r="C5" s="283">
        <f>'01 対象者数'!$O$4</f>
        <v>0.56699999999999995</v>
      </c>
      <c r="D5" s="282">
        <f t="shared" ref="D5:D6" si="0">B5*C5</f>
        <v>0</v>
      </c>
      <c r="E5" s="282">
        <f>'03　子宮頸がんプロセス指標'!AP108</f>
        <v>0</v>
      </c>
      <c r="F5" s="282">
        <f>'03　子宮頸がんプロセス指標'!AR108</f>
        <v>0</v>
      </c>
      <c r="G5" s="282">
        <f>'03　子宮頸がんプロセス指標'!AO108</f>
        <v>0</v>
      </c>
      <c r="H5" s="282">
        <f t="shared" ref="H5:H6" si="1">E5+G5-F5</f>
        <v>0</v>
      </c>
      <c r="I5" s="283" t="e">
        <f t="shared" ref="I5:I6" si="2">H5/D5</f>
        <v>#DIV/0!</v>
      </c>
      <c r="J5" s="284">
        <f>'03　子宮頸がんプロセス指標'!AZ108</f>
        <v>0</v>
      </c>
      <c r="K5" s="283" t="e">
        <f>J5/E5</f>
        <v>#DIV/0!</v>
      </c>
      <c r="L5" s="284">
        <f>J5-N5-P5</f>
        <v>0</v>
      </c>
      <c r="M5" s="283" t="e">
        <f>L5/J5</f>
        <v>#DIV/0!</v>
      </c>
      <c r="N5" s="284">
        <f>'03　子宮頸がんプロセス指標'!BK108</f>
        <v>0</v>
      </c>
      <c r="O5" s="283" t="e">
        <f>N5/J5</f>
        <v>#DIV/0!</v>
      </c>
      <c r="P5" s="284">
        <f>'03　子宮頸がんプロセス指標'!BL108</f>
        <v>0</v>
      </c>
      <c r="Q5" s="283" t="e">
        <f>P5/J5</f>
        <v>#DIV/0!</v>
      </c>
      <c r="R5" s="284">
        <f>'03　子宮頸がんプロセス指標'!BB108</f>
        <v>0</v>
      </c>
      <c r="S5" s="284">
        <f>'03　子宮頸がんプロセス指標'!BD108</f>
        <v>0</v>
      </c>
      <c r="T5" s="284">
        <f>'03　子宮頸がんプロセス指標'!BE108</f>
        <v>0</v>
      </c>
      <c r="U5" s="285" t="e">
        <f>R5/E5</f>
        <v>#DIV/0!</v>
      </c>
      <c r="V5" s="285" t="e">
        <f>R5+S5+T5/E5</f>
        <v>#DIV/0!</v>
      </c>
      <c r="W5" s="283" t="e">
        <f>R5/J5</f>
        <v>#DIV/0!</v>
      </c>
      <c r="X5" s="283" t="e">
        <f>R5+T5+S5/J5</f>
        <v>#DIV/0!</v>
      </c>
      <c r="Y5" s="284">
        <f>'03　子宮頸がんプロセス指標'!BC108</f>
        <v>0</v>
      </c>
      <c r="Z5" s="283" t="e">
        <f>Y5/R5</f>
        <v>#DIV/0!</v>
      </c>
    </row>
    <row r="6" spans="1:26" ht="30" customHeight="1">
      <c r="A6" s="280" t="s">
        <v>64</v>
      </c>
      <c r="B6" s="282">
        <f>'01 対象者数'!M38</f>
        <v>0</v>
      </c>
      <c r="C6" s="283">
        <f>'01 対象者数'!$O$4</f>
        <v>0.56699999999999995</v>
      </c>
      <c r="D6" s="282">
        <f t="shared" si="0"/>
        <v>0</v>
      </c>
      <c r="E6" s="282">
        <f>SUM(E4:E5)</f>
        <v>0</v>
      </c>
      <c r="F6" s="282">
        <f t="shared" ref="F6:G6" si="3">SUM(F4:F5)</f>
        <v>0</v>
      </c>
      <c r="G6" s="282">
        <f t="shared" si="3"/>
        <v>0</v>
      </c>
      <c r="H6" s="282">
        <f t="shared" si="1"/>
        <v>0</v>
      </c>
      <c r="I6" s="283" t="e">
        <f t="shared" si="2"/>
        <v>#DIV/0!</v>
      </c>
      <c r="J6" s="284">
        <f>SUM(J4:J5)</f>
        <v>0</v>
      </c>
      <c r="K6" s="283" t="e">
        <f>J6/E6</f>
        <v>#DIV/0!</v>
      </c>
      <c r="L6" s="284">
        <f>J6-N6-P6</f>
        <v>0</v>
      </c>
      <c r="M6" s="283" t="e">
        <f>L6/J6</f>
        <v>#DIV/0!</v>
      </c>
      <c r="N6" s="284">
        <f>SUM(N4:N5)</f>
        <v>0</v>
      </c>
      <c r="O6" s="283" t="e">
        <f>N6/J6</f>
        <v>#DIV/0!</v>
      </c>
      <c r="P6" s="284">
        <f>SUM(P4:P5)</f>
        <v>0</v>
      </c>
      <c r="Q6" s="283" t="e">
        <f>P6/J6</f>
        <v>#DIV/0!</v>
      </c>
      <c r="R6" s="284">
        <f>SUM(R4:R5)</f>
        <v>0</v>
      </c>
      <c r="S6" s="284">
        <f>SUM(S4:S5)</f>
        <v>0</v>
      </c>
      <c r="T6" s="284">
        <f>SUM(T4:T5)</f>
        <v>0</v>
      </c>
      <c r="U6" s="285" t="e">
        <f>R6/E6</f>
        <v>#DIV/0!</v>
      </c>
      <c r="V6" s="285" t="e">
        <f>R6+S6+T6/E6</f>
        <v>#DIV/0!</v>
      </c>
      <c r="W6" s="283" t="e">
        <f>R6/J6</f>
        <v>#DIV/0!</v>
      </c>
      <c r="X6" s="283" t="e">
        <f>R6+T6+S6/J6</f>
        <v>#DIV/0!</v>
      </c>
      <c r="Y6" s="284">
        <f>SUM(Y4:Y5)</f>
        <v>0</v>
      </c>
      <c r="Z6" s="283" t="e">
        <f>Y6/R6</f>
        <v>#DIV/0!</v>
      </c>
    </row>
    <row r="7" spans="1:26" ht="49.95" customHeight="1"/>
    <row r="8" spans="1:26" ht="25.05" customHeight="1">
      <c r="A8" s="288" t="s">
        <v>156</v>
      </c>
    </row>
    <row r="9" spans="1:26" ht="10.050000000000001" customHeight="1"/>
    <row r="10" spans="1:26" ht="40.049999999999997" customHeight="1">
      <c r="A10" s="278"/>
      <c r="B10" s="279" t="s">
        <v>65</v>
      </c>
      <c r="C10" s="281" t="s">
        <v>66</v>
      </c>
      <c r="D10" s="287" t="s">
        <v>67</v>
      </c>
      <c r="E10" s="281" t="s">
        <v>157</v>
      </c>
      <c r="F10" s="281" t="s">
        <v>68</v>
      </c>
      <c r="G10" s="281" t="s">
        <v>136</v>
      </c>
      <c r="H10" s="279" t="s">
        <v>132</v>
      </c>
      <c r="I10" s="281" t="s">
        <v>69</v>
      </c>
    </row>
    <row r="11" spans="1:26" ht="30" customHeight="1">
      <c r="A11" s="278" t="s">
        <v>62</v>
      </c>
      <c r="B11" s="282">
        <f>'01 対象者数'!E38</f>
        <v>0</v>
      </c>
      <c r="C11" s="283">
        <f>'01 対象者数'!$G$4</f>
        <v>0.56699999999999995</v>
      </c>
      <c r="D11" s="282">
        <f>B11*C11</f>
        <v>0</v>
      </c>
      <c r="E11" s="282">
        <f>'02　受診者数'!H103</f>
        <v>0</v>
      </c>
      <c r="F11" s="282">
        <f>'02　受診者数'!J103</f>
        <v>0</v>
      </c>
      <c r="G11" s="282">
        <f>'03　子宮頸がんプロセス指標'!G108</f>
        <v>0</v>
      </c>
      <c r="H11" s="282">
        <f>E11+G11-F11</f>
        <v>0</v>
      </c>
      <c r="I11" s="283" t="e">
        <f>H11/D11</f>
        <v>#DIV/0!</v>
      </c>
    </row>
    <row r="12" spans="1:26" ht="30" customHeight="1">
      <c r="A12" s="280" t="s">
        <v>63</v>
      </c>
      <c r="B12" s="282">
        <f>'01 対象者数'!E38</f>
        <v>0</v>
      </c>
      <c r="C12" s="283">
        <f>'01 対象者数'!$G$4</f>
        <v>0.56699999999999995</v>
      </c>
      <c r="D12" s="282">
        <f t="shared" ref="D12:D13" si="4">B12*C12</f>
        <v>0</v>
      </c>
      <c r="E12" s="282">
        <f>'02　受診者数'!I103</f>
        <v>0</v>
      </c>
      <c r="F12" s="282">
        <f>'02　受診者数'!K103</f>
        <v>0</v>
      </c>
      <c r="G12" s="282">
        <f>'03　子宮頸がんプロセス指標'!AP108</f>
        <v>0</v>
      </c>
      <c r="H12" s="282">
        <f>E12+G12-F12</f>
        <v>0</v>
      </c>
      <c r="I12" s="283" t="e">
        <f t="shared" ref="I12:I13" si="5">H12/D12</f>
        <v>#DIV/0!</v>
      </c>
    </row>
    <row r="13" spans="1:26" ht="30" customHeight="1">
      <c r="A13" s="280" t="s">
        <v>64</v>
      </c>
      <c r="B13" s="282">
        <f>'01 対象者数'!E38</f>
        <v>0</v>
      </c>
      <c r="C13" s="283">
        <f>'01 対象者数'!$G$4</f>
        <v>0.56699999999999995</v>
      </c>
      <c r="D13" s="282">
        <f t="shared" si="4"/>
        <v>0</v>
      </c>
      <c r="E13" s="282">
        <f>SUM(E11:E12)</f>
        <v>0</v>
      </c>
      <c r="F13" s="282">
        <f t="shared" ref="F13:G13" si="6">SUM(F11:F12)</f>
        <v>0</v>
      </c>
      <c r="G13" s="282">
        <f t="shared" si="6"/>
        <v>0</v>
      </c>
      <c r="H13" s="282">
        <f t="shared" ref="H13" si="7">E13+G13-F13</f>
        <v>0</v>
      </c>
      <c r="I13" s="283" t="e">
        <f t="shared" si="5"/>
        <v>#DIV/0!</v>
      </c>
    </row>
  </sheetData>
  <phoneticPr fontId="2"/>
  <pageMargins left="0.51181102362204722" right="0.31496062992125984" top="0.74803149606299213" bottom="0.74803149606299213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3</vt:i4>
      </vt:variant>
    </vt:vector>
  </HeadingPairs>
  <TitlesOfParts>
    <vt:vector size="11" baseType="lpstr">
      <vt:lpstr>01 対象者数</vt:lpstr>
      <vt:lpstr>02　受診者数</vt:lpstr>
      <vt:lpstr>03　子宮頸がんプロセス指標</vt:lpstr>
      <vt:lpstr>04_プロセス指標（集計表）</vt:lpstr>
      <vt:lpstr>05_プロセス指標（集計表69歳以下）</vt:lpstr>
      <vt:lpstr>06_プロセス指標（集計表20-39歳）</vt:lpstr>
      <vt:lpstr>07_プロセス指標（集計表40-69歳）</vt:lpstr>
      <vt:lpstr>08_プロセス指標（集計表40-全年齢）</vt:lpstr>
      <vt:lpstr>'01 対象者数'!Print_Area</vt:lpstr>
      <vt:lpstr>'02　受診者数'!Print_Area</vt:lpstr>
      <vt:lpstr>'03　子宮頸がんプロセス指標'!Print_Area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2025-08-12T09:07:19Z</dcterms:modified>
</cp:coreProperties>
</file>